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75" windowWidth="9675" windowHeight="6075" activeTab="0"/>
  </bookViews>
  <sheets>
    <sheet name="양산1용차" sheetId="1" r:id="rId1"/>
    <sheet name="3회전-SM" sheetId="2" r:id="rId2"/>
    <sheet name="백홀링" sheetId="3" r:id="rId3"/>
    <sheet name="SM물량과다" sheetId="4" r:id="rId4"/>
    <sheet name="기타지원비" sheetId="5" r:id="rId5"/>
    <sheet name="양산2용차" sheetId="6" r:id="rId6"/>
  </sheets>
  <externalReferences>
    <externalReference r:id="rId9"/>
    <externalReference r:id="rId10"/>
    <externalReference r:id="rId11"/>
    <externalReference r:id="rId12"/>
  </externalReferences>
  <definedNames>
    <definedName name="기사">'[1]DB'!$A$2:$D$70</definedName>
    <definedName name="기사1">'[2]DB'!$A$2:$D$100</definedName>
    <definedName name="기사2">'[1]DB'!$A$2:$D$70</definedName>
    <definedName name="남양주센터유류단가" localSheetId="1">#REF!</definedName>
    <definedName name="남양주센터유류단가" localSheetId="4">#REF!</definedName>
    <definedName name="남양주센터유류단가" localSheetId="2">#REF!</definedName>
    <definedName name="남양주센터유류단가">#REF!</definedName>
    <definedName name="매니저">'[1]DB'!$A$2:$D$70</definedName>
    <definedName name="양산센터유류단가" localSheetId="1">#REF!</definedName>
    <definedName name="양산센터유류단가" localSheetId="4">#REF!</definedName>
    <definedName name="양산센터유류단가" localSheetId="2">#REF!</definedName>
    <definedName name="양산센터유류단가">#REF!</definedName>
    <definedName name="용인센터유류단가" localSheetId="1">#REF!</definedName>
    <definedName name="용인센터유류단가" localSheetId="4">#REF!</definedName>
    <definedName name="용인센터유류단가" localSheetId="2">#REF!</definedName>
    <definedName name="용인센터유류단가">#REF!</definedName>
    <definedName name="이름">'[1]DB'!$A$2:$A$70</definedName>
    <definedName name="이름1">'[2]DB'!$A$2:$A$100</definedName>
    <definedName name="인천센터유류단가" localSheetId="1">#REF!</definedName>
    <definedName name="인천센터유류단가" localSheetId="4">#REF!</definedName>
    <definedName name="인천센터유류단가" localSheetId="2">#REF!</definedName>
    <definedName name="인천센터유류단가">#REF!</definedName>
    <definedName name="제주센터유류단가" localSheetId="1">#REF!</definedName>
    <definedName name="제주센터유류단가" localSheetId="4">#REF!</definedName>
    <definedName name="제주센터유류단가" localSheetId="2">#REF!</definedName>
    <definedName name="제주센터유류단가">#REF!</definedName>
    <definedName name="중부센터유류단가" localSheetId="1">#REF!</definedName>
    <definedName name="중부센터유류단가" localSheetId="4">#REF!</definedName>
    <definedName name="중부센터유류단가" localSheetId="2">#REF!</definedName>
    <definedName name="중부센터유류단가">#REF!</definedName>
    <definedName name="칠곡센터유류단가" localSheetId="1">#REF!</definedName>
    <definedName name="칠곡센터유류단가" localSheetId="4">#REF!</definedName>
    <definedName name="칠곡센터유류단가" localSheetId="2">#REF!</definedName>
    <definedName name="칠곡센터유류단가">#REF!</definedName>
  </definedNames>
  <calcPr fullCalcOnLoad="1"/>
</workbook>
</file>

<file path=xl/sharedStrings.xml><?xml version="1.0" encoding="utf-8"?>
<sst xmlns="http://schemas.openxmlformats.org/spreadsheetml/2006/main" count="578" uniqueCount="197">
  <si>
    <t>CVS외부용차 사용내역(12년 7월)</t>
  </si>
  <si>
    <t>센타명:양산센터</t>
  </si>
  <si>
    <r>
      <t>[단위</t>
    </r>
    <r>
      <rPr>
        <sz val="11"/>
        <color theme="1"/>
        <rFont val="Calibri"/>
        <family val="3"/>
      </rPr>
      <t>:원]</t>
    </r>
  </si>
  <si>
    <t>센터코드</t>
  </si>
  <si>
    <t>사용일자</t>
  </si>
  <si>
    <t>용차사용사유</t>
  </si>
  <si>
    <t>사용처</t>
  </si>
  <si>
    <t>당사차량금액</t>
  </si>
  <si>
    <t>외부용차금액</t>
  </si>
  <si>
    <t>V043</t>
  </si>
  <si>
    <t>20120702</t>
  </si>
  <si>
    <t>물량과다</t>
  </si>
  <si>
    <t>팔레드시즈</t>
  </si>
  <si>
    <t>해운제이드 외 2점</t>
  </si>
  <si>
    <t>20120727</t>
  </si>
  <si>
    <t>20120707</t>
  </si>
  <si>
    <t>20120716</t>
  </si>
  <si>
    <t>20120730</t>
  </si>
  <si>
    <t>진주휴게소 외 1점</t>
  </si>
  <si>
    <t>20120703</t>
  </si>
  <si>
    <t>울산호계</t>
  </si>
  <si>
    <t>해운대역 외 1점</t>
  </si>
  <si>
    <t>양산플라워</t>
  </si>
  <si>
    <t>20120705</t>
  </si>
  <si>
    <t>W타워 외 1점</t>
  </si>
  <si>
    <t>20120729</t>
  </si>
  <si>
    <t>진주경상대 외 2점</t>
  </si>
  <si>
    <t>합계</t>
  </si>
  <si>
    <t>오픈</t>
  </si>
  <si>
    <t>폐점/리뉴얼</t>
  </si>
  <si>
    <t>담배권</t>
  </si>
  <si>
    <t>특판배송</t>
  </si>
  <si>
    <t xml:space="preserve"> </t>
  </si>
  <si>
    <t>총계</t>
  </si>
  <si>
    <r>
      <t>[단위</t>
    </r>
    <r>
      <rPr>
        <sz val="11"/>
        <rFont val="돋움"/>
        <family val="3"/>
      </rPr>
      <t>:원]</t>
    </r>
  </si>
  <si>
    <t>SM 용차 사용내역(12년 7월)</t>
  </si>
  <si>
    <t>센타명:양산센타</t>
  </si>
  <si>
    <t>(단위: 원)</t>
  </si>
  <si>
    <t>NO</t>
  </si>
  <si>
    <t>사용일자</t>
  </si>
  <si>
    <t>구분</t>
  </si>
  <si>
    <t>점포명</t>
  </si>
  <si>
    <t>D/M</t>
  </si>
  <si>
    <t>사용금액</t>
  </si>
  <si>
    <t>용차사용처</t>
  </si>
  <si>
    <t>사유</t>
  </si>
  <si>
    <t>행사명</t>
  </si>
  <si>
    <t>비고</t>
  </si>
  <si>
    <t>5톤</t>
  </si>
  <si>
    <t>7월6일</t>
  </si>
  <si>
    <t>행사물량과다</t>
  </si>
  <si>
    <t>정기행사</t>
  </si>
  <si>
    <t>7월20일</t>
  </si>
  <si>
    <t>고현점</t>
  </si>
  <si>
    <t>장원기</t>
  </si>
  <si>
    <t>진환운수</t>
  </si>
  <si>
    <t>7월3일</t>
  </si>
  <si>
    <t>구영점</t>
  </si>
  <si>
    <t>김원만</t>
  </si>
  <si>
    <t xml:space="preserve">센타명:양산센타 - 3배송 점포 </t>
  </si>
  <si>
    <t>3배송</t>
  </si>
  <si>
    <t>합 계</t>
  </si>
  <si>
    <t>3배송</t>
  </si>
  <si>
    <t>백홀링(12년 7월)</t>
  </si>
  <si>
    <t>3회전 배송비(12년 7월)</t>
  </si>
  <si>
    <t>센타명:양산센타 - 백홀링</t>
  </si>
  <si>
    <t>델디씨</t>
  </si>
  <si>
    <t>횟수</t>
  </si>
  <si>
    <t>장원기</t>
  </si>
  <si>
    <t>정용욱</t>
  </si>
  <si>
    <t>오화진</t>
  </si>
  <si>
    <t>김현주</t>
  </si>
  <si>
    <t>서정흔</t>
  </si>
  <si>
    <t>진원무역</t>
  </si>
  <si>
    <t>기타지원비(12년 7월)</t>
  </si>
  <si>
    <t>센타명:양산센타 - 기타지원비</t>
  </si>
  <si>
    <t>차량결행지원</t>
  </si>
  <si>
    <t>류정희</t>
  </si>
  <si>
    <t>김원만</t>
  </si>
  <si>
    <t>서동석</t>
  </si>
  <si>
    <t>장원기</t>
  </si>
  <si>
    <t>우태석</t>
  </si>
  <si>
    <t>이현일</t>
  </si>
  <si>
    <t>미증차루트지원</t>
  </si>
  <si>
    <t>김원만</t>
  </si>
  <si>
    <t>우태석</t>
  </si>
  <si>
    <t>휴무지원비</t>
  </si>
  <si>
    <t>서정흔</t>
  </si>
  <si>
    <t>이창환</t>
  </si>
  <si>
    <t>우태석</t>
  </si>
  <si>
    <t>김원만</t>
  </si>
  <si>
    <t>이재호</t>
  </si>
  <si>
    <t>서정흔</t>
  </si>
  <si>
    <t>서영구</t>
  </si>
  <si>
    <t>센타명:양산2센터</t>
  </si>
  <si>
    <r>
      <rPr>
        <b/>
        <sz val="11"/>
        <color indexed="9"/>
        <rFont val="돋움"/>
        <family val="3"/>
      </rPr>
      <t>성우</t>
    </r>
  </si>
  <si>
    <r>
      <rPr>
        <b/>
        <sz val="11"/>
        <color indexed="9"/>
        <rFont val="돋움"/>
        <family val="3"/>
      </rPr>
      <t>진환</t>
    </r>
  </si>
  <si>
    <t>VA12</t>
  </si>
  <si>
    <t>신평점</t>
  </si>
  <si>
    <r>
      <rPr>
        <sz val="11"/>
        <rFont val="돋움"/>
        <family val="3"/>
      </rPr>
      <t>이승한</t>
    </r>
  </si>
  <si>
    <t>금호리조트</t>
  </si>
  <si>
    <t>류정희</t>
  </si>
  <si>
    <t>창녕남지외3점</t>
  </si>
  <si>
    <r>
      <rPr>
        <sz val="11"/>
        <rFont val="돋움"/>
        <family val="3"/>
      </rPr>
      <t>정진봉</t>
    </r>
  </si>
  <si>
    <t>진해용재외1점</t>
  </si>
  <si>
    <t>장림유성</t>
  </si>
  <si>
    <r>
      <rPr>
        <sz val="11"/>
        <rFont val="돋움"/>
        <family val="3"/>
      </rPr>
      <t>이중욱</t>
    </r>
  </si>
  <si>
    <t>성동외업관</t>
  </si>
  <si>
    <r>
      <rPr>
        <sz val="11"/>
        <rFont val="돋움"/>
        <family val="3"/>
      </rPr>
      <t>강주현</t>
    </r>
  </si>
  <si>
    <t>마산아이파크</t>
  </si>
  <si>
    <t>사상낙동</t>
  </si>
  <si>
    <t>리뉴얼</t>
  </si>
  <si>
    <t>상남대동</t>
  </si>
  <si>
    <r>
      <rPr>
        <sz val="11"/>
        <rFont val="돋움"/>
        <family val="3"/>
      </rPr>
      <t>박진업</t>
    </r>
  </si>
  <si>
    <t>부산경마장</t>
  </si>
  <si>
    <r>
      <rPr>
        <sz val="11"/>
        <rFont val="돋움"/>
        <family val="3"/>
      </rPr>
      <t>정진섭</t>
    </r>
  </si>
  <si>
    <t>20120706</t>
  </si>
  <si>
    <t>20120709</t>
  </si>
  <si>
    <t>거제터미널외1점</t>
  </si>
  <si>
    <r>
      <rPr>
        <sz val="11"/>
        <rFont val="돋움"/>
        <family val="3"/>
      </rPr>
      <t>임영모</t>
    </r>
  </si>
  <si>
    <t>진해용제외1점</t>
  </si>
  <si>
    <t>광복로</t>
  </si>
  <si>
    <t>20120712</t>
  </si>
  <si>
    <r>
      <rPr>
        <sz val="11"/>
        <rFont val="돋움"/>
        <family val="3"/>
      </rPr>
      <t>신인철</t>
    </r>
  </si>
  <si>
    <t>망치해변</t>
  </si>
  <si>
    <r>
      <rPr>
        <sz val="11"/>
        <rFont val="돋움"/>
        <family val="3"/>
      </rPr>
      <t>장원기</t>
    </r>
  </si>
  <si>
    <t>8월소급</t>
  </si>
  <si>
    <r>
      <rPr>
        <sz val="11"/>
        <rFont val="돋움"/>
        <family val="3"/>
      </rPr>
      <t>이헌일</t>
    </r>
  </si>
  <si>
    <t>20120713</t>
  </si>
  <si>
    <t>정진봉</t>
  </si>
  <si>
    <r>
      <rPr>
        <sz val="11"/>
        <rFont val="돋움"/>
        <family val="3"/>
      </rPr>
      <t>김경국</t>
    </r>
  </si>
  <si>
    <t>20120719</t>
  </si>
  <si>
    <t>오픈점</t>
  </si>
  <si>
    <t>옥포원룸</t>
  </si>
  <si>
    <r>
      <rPr>
        <sz val="11"/>
        <rFont val="돋움"/>
        <family val="3"/>
      </rPr>
      <t>이상희</t>
    </r>
  </si>
  <si>
    <t>옥포대우해양</t>
  </si>
  <si>
    <r>
      <rPr>
        <sz val="11"/>
        <rFont val="돋움"/>
        <family val="3"/>
      </rPr>
      <t>우태균</t>
    </r>
  </si>
  <si>
    <t>율하미래</t>
  </si>
  <si>
    <t>20120720</t>
  </si>
  <si>
    <t>와현해변</t>
  </si>
  <si>
    <t>창원마사회</t>
  </si>
  <si>
    <t>초량스타</t>
  </si>
  <si>
    <t>폐점</t>
  </si>
  <si>
    <t>창원공단</t>
  </si>
  <si>
    <r>
      <rPr>
        <sz val="11"/>
        <rFont val="돋움"/>
        <family val="3"/>
      </rPr>
      <t>박창수</t>
    </r>
  </si>
  <si>
    <t>20120723</t>
  </si>
  <si>
    <t>하단강변</t>
  </si>
  <si>
    <r>
      <rPr>
        <sz val="11"/>
        <rFont val="돋움"/>
        <family val="3"/>
      </rPr>
      <t>배명수</t>
    </r>
  </si>
  <si>
    <r>
      <rPr>
        <sz val="11"/>
        <rFont val="돋움"/>
        <family val="3"/>
      </rPr>
      <t>김완수</t>
    </r>
  </si>
  <si>
    <t>고신의과대</t>
  </si>
  <si>
    <r>
      <rPr>
        <sz val="11"/>
        <rFont val="돋움"/>
        <family val="3"/>
      </rPr>
      <t>정진희</t>
    </r>
  </si>
  <si>
    <t>함안칠원외3점</t>
  </si>
  <si>
    <t>송도비치외1점</t>
  </si>
  <si>
    <t>서동석</t>
  </si>
  <si>
    <t>다대비치</t>
  </si>
  <si>
    <t>진해두동외1점</t>
  </si>
  <si>
    <t>괘법광장외1점</t>
  </si>
  <si>
    <r>
      <rPr>
        <sz val="11"/>
        <rFont val="돋움"/>
        <family val="3"/>
      </rPr>
      <t>하윤호</t>
    </r>
  </si>
  <si>
    <t>통영도천외1점</t>
  </si>
  <si>
    <r>
      <rPr>
        <sz val="11"/>
        <rFont val="돋움"/>
        <family val="3"/>
      </rPr>
      <t>정인걸</t>
    </r>
  </si>
  <si>
    <r>
      <rPr>
        <sz val="11"/>
        <rFont val="돋움"/>
        <family val="3"/>
      </rPr>
      <t>배익상</t>
    </r>
  </si>
  <si>
    <t>용원도서관 외 1점</t>
  </si>
  <si>
    <r>
      <rPr>
        <sz val="11"/>
        <rFont val="돋움"/>
        <family val="3"/>
      </rPr>
      <t>김대진</t>
    </r>
  </si>
  <si>
    <t>아주신도시외1점</t>
  </si>
  <si>
    <r>
      <rPr>
        <sz val="11"/>
        <rFont val="돋움"/>
        <family val="3"/>
      </rPr>
      <t>김대중</t>
    </r>
  </si>
  <si>
    <t>20120726</t>
  </si>
  <si>
    <t>진해두동</t>
  </si>
  <si>
    <t>괴정크로바</t>
  </si>
  <si>
    <t>금호리조트외2점</t>
  </si>
  <si>
    <r>
      <rPr>
        <sz val="11"/>
        <rFont val="돋움"/>
        <family val="3"/>
      </rPr>
      <t>김동현</t>
    </r>
  </si>
  <si>
    <t>남지대신외3점</t>
  </si>
  <si>
    <t>거제계룡외1점</t>
  </si>
  <si>
    <t>송도비치</t>
  </si>
  <si>
    <t>송도바다</t>
  </si>
  <si>
    <r>
      <rPr>
        <sz val="11"/>
        <rFont val="돋움"/>
        <family val="3"/>
      </rPr>
      <t>박문홍</t>
    </r>
  </si>
  <si>
    <t>이헌일</t>
  </si>
  <si>
    <t>20120728</t>
  </si>
  <si>
    <t>덕천대동</t>
  </si>
  <si>
    <r>
      <rPr>
        <sz val="11"/>
        <rFont val="돋움"/>
        <family val="3"/>
      </rPr>
      <t>김경수</t>
    </r>
  </si>
  <si>
    <t>용원도서관외1점</t>
  </si>
  <si>
    <r>
      <rPr>
        <sz val="11"/>
        <rFont val="돋움"/>
        <family val="3"/>
      </rPr>
      <t>김기윤</t>
    </r>
  </si>
  <si>
    <t>마산시네마</t>
  </si>
  <si>
    <t>통영안정외1점</t>
  </si>
  <si>
    <t>대우해양</t>
  </si>
  <si>
    <r>
      <rPr>
        <sz val="11"/>
        <rFont val="돋움"/>
        <family val="3"/>
      </rPr>
      <t>이승환</t>
    </r>
  </si>
  <si>
    <t>엄궁지소현</t>
  </si>
  <si>
    <t>대신문화</t>
  </si>
  <si>
    <r>
      <rPr>
        <sz val="11"/>
        <rFont val="돋움"/>
        <family val="3"/>
      </rPr>
      <t>이상환</t>
    </r>
  </si>
  <si>
    <t>사하중앙</t>
  </si>
  <si>
    <r>
      <rPr>
        <sz val="11"/>
        <rFont val="돋움"/>
        <family val="3"/>
      </rPr>
      <t>김상현</t>
    </r>
  </si>
  <si>
    <t>에덴점외1점</t>
  </si>
  <si>
    <t>20120731</t>
  </si>
  <si>
    <t>창원반지</t>
  </si>
  <si>
    <r>
      <rPr>
        <sz val="11"/>
        <rFont val="돋움"/>
        <family val="3"/>
      </rPr>
      <t>김민수</t>
    </r>
  </si>
  <si>
    <t>강서스타</t>
  </si>
  <si>
    <t>가야그린</t>
  </si>
  <si>
    <t>화명화신</t>
  </si>
</sst>
</file>

<file path=xl/styles.xml><?xml version="1.0" encoding="utf-8"?>
<styleSheet xmlns="http://schemas.openxmlformats.org/spreadsheetml/2006/main">
  <numFmts count="19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#,##0_);[Red]\(#,##0\)"/>
    <numFmt numFmtId="178" formatCode="#,##0_ "/>
    <numFmt numFmtId="179" formatCode="[$-412]yyyy&quot;년&quot;\ m&quot;월&quot;\ d&quot;일&quot;\ dddd"/>
    <numFmt numFmtId="180" formatCode="[$-412]AM/PM\ h:mm:ss"/>
    <numFmt numFmtId="181" formatCode="#,##0;[Red]#,##0"/>
    <numFmt numFmtId="182" formatCode="_-* #,##0.0_-;\-* #,##0.0_-;_-* &quot;-&quot;?_-;_-@_-"/>
  </numFmts>
  <fonts count="52">
    <font>
      <sz val="11"/>
      <color theme="1"/>
      <name val="Calibri"/>
      <family val="3"/>
    </font>
    <font>
      <sz val="11"/>
      <color indexed="8"/>
      <name val="맑은 고딕"/>
      <family val="3"/>
    </font>
    <font>
      <sz val="11"/>
      <name val="돋움"/>
      <family val="3"/>
    </font>
    <font>
      <b/>
      <u val="single"/>
      <sz val="11"/>
      <name val="굴림"/>
      <family val="3"/>
    </font>
    <font>
      <sz val="8"/>
      <name val="맑은 고딕"/>
      <family val="3"/>
    </font>
    <font>
      <sz val="8"/>
      <name val="돋움"/>
      <family val="3"/>
    </font>
    <font>
      <sz val="11"/>
      <name val="굴림"/>
      <family val="3"/>
    </font>
    <font>
      <b/>
      <sz val="11"/>
      <color indexed="9"/>
      <name val="Arial"/>
      <family val="2"/>
    </font>
    <font>
      <sz val="11"/>
      <name val="Arial"/>
      <family val="2"/>
    </font>
    <font>
      <b/>
      <sz val="18"/>
      <color indexed="56"/>
      <name val="맑은 고딕"/>
      <family val="3"/>
    </font>
    <font>
      <b/>
      <sz val="11"/>
      <name val="굴림"/>
      <family val="3"/>
    </font>
    <font>
      <b/>
      <u val="single"/>
      <sz val="18"/>
      <name val="바탕체"/>
      <family val="1"/>
    </font>
    <font>
      <b/>
      <sz val="12"/>
      <name val="굴림"/>
      <family val="3"/>
    </font>
    <font>
      <sz val="12"/>
      <name val="굴림"/>
      <family val="3"/>
    </font>
    <font>
      <b/>
      <u val="single"/>
      <sz val="11"/>
      <name val="돋움"/>
      <family val="3"/>
    </font>
    <font>
      <b/>
      <sz val="11"/>
      <name val="돋움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name val="맑은 고딕"/>
      <family val="3"/>
    </font>
    <font>
      <b/>
      <sz val="11"/>
      <name val="맑은 고딕"/>
      <family val="3"/>
    </font>
    <font>
      <b/>
      <sz val="11"/>
      <color indexed="9"/>
      <name val="돋움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11"/>
      <name val="Cambria"/>
      <family val="3"/>
    </font>
    <font>
      <b/>
      <sz val="11"/>
      <name val="Cambria"/>
      <family val="3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</borders>
  <cellStyleXfs count="7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3" fillId="31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8" fillId="32" borderId="0" applyNumberFormat="0" applyBorder="0" applyAlignment="0" applyProtection="0"/>
    <xf numFmtId="0" fontId="49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</cellStyleXfs>
  <cellXfs count="88">
    <xf numFmtId="0" fontId="0" fillId="0" borderId="0" xfId="0" applyFont="1" applyAlignment="1">
      <alignment vertical="center"/>
    </xf>
    <xf numFmtId="0" fontId="6" fillId="33" borderId="0" xfId="69" applyFont="1" applyFill="1" applyBorder="1" applyAlignment="1">
      <alignment horizontal="center" vertical="center"/>
      <protection/>
    </xf>
    <xf numFmtId="0" fontId="6" fillId="33" borderId="0" xfId="69" applyFont="1" applyFill="1" applyAlignment="1">
      <alignment vertical="center"/>
      <protection/>
    </xf>
    <xf numFmtId="0" fontId="6" fillId="33" borderId="0" xfId="69" applyFont="1" applyFill="1" applyAlignment="1">
      <alignment horizontal="center" vertical="center"/>
      <protection/>
    </xf>
    <xf numFmtId="176" fontId="6" fillId="33" borderId="0" xfId="69" applyNumberFormat="1" applyFont="1" applyFill="1" applyAlignment="1">
      <alignment horizontal="center" vertical="center"/>
      <protection/>
    </xf>
    <xf numFmtId="177" fontId="2" fillId="0" borderId="0" xfId="50" applyNumberFormat="1" applyFont="1" applyAlignment="1">
      <alignment horizontal="right" vertical="center"/>
    </xf>
    <xf numFmtId="0" fontId="7" fillId="34" borderId="10" xfId="66" applyFont="1" applyFill="1" applyBorder="1" applyAlignment="1">
      <alignment horizontal="center" vertical="center"/>
      <protection/>
    </xf>
    <xf numFmtId="0" fontId="7" fillId="34" borderId="11" xfId="66" applyFont="1" applyFill="1" applyBorder="1" applyAlignment="1">
      <alignment horizontal="center" vertical="center"/>
      <protection/>
    </xf>
    <xf numFmtId="0" fontId="6" fillId="35" borderId="12" xfId="69" applyFont="1" applyFill="1" applyBorder="1" applyAlignment="1">
      <alignment horizontal="center" vertical="center"/>
      <protection/>
    </xf>
    <xf numFmtId="176" fontId="6" fillId="35" borderId="12" xfId="69" applyNumberFormat="1" applyFont="1" applyFill="1" applyBorder="1" applyAlignment="1">
      <alignment horizontal="center" vertical="center"/>
      <protection/>
    </xf>
    <xf numFmtId="41" fontId="6" fillId="35" borderId="12" xfId="69" applyNumberFormat="1" applyFont="1" applyFill="1" applyBorder="1" applyAlignment="1">
      <alignment horizontal="center" vertical="center"/>
      <protection/>
    </xf>
    <xf numFmtId="178" fontId="6" fillId="33" borderId="0" xfId="68" applyNumberFormat="1" applyFont="1" applyFill="1" applyAlignment="1">
      <alignment horizontal="left" vertical="center"/>
      <protection/>
    </xf>
    <xf numFmtId="41" fontId="6" fillId="33" borderId="0" xfId="69" applyNumberFormat="1" applyFont="1" applyFill="1" applyAlignment="1">
      <alignment horizontal="center" vertical="center"/>
      <protection/>
    </xf>
    <xf numFmtId="49" fontId="8" fillId="36" borderId="13" xfId="66" applyNumberFormat="1" applyFont="1" applyFill="1" applyBorder="1" applyAlignment="1">
      <alignment vertical="center" wrapText="1"/>
      <protection/>
    </xf>
    <xf numFmtId="49" fontId="8" fillId="36" borderId="14" xfId="66" applyNumberFormat="1" applyFont="1" applyFill="1" applyBorder="1" applyAlignment="1">
      <alignment vertical="center" wrapText="1"/>
      <protection/>
    </xf>
    <xf numFmtId="41" fontId="8" fillId="36" borderId="14" xfId="50" applyFont="1" applyFill="1" applyBorder="1" applyAlignment="1">
      <alignment vertical="center" wrapText="1"/>
    </xf>
    <xf numFmtId="0" fontId="6" fillId="36" borderId="0" xfId="69" applyFont="1" applyFill="1" applyBorder="1" applyAlignment="1">
      <alignment horizontal="center" vertical="center"/>
      <protection/>
    </xf>
    <xf numFmtId="0" fontId="8" fillId="36" borderId="14" xfId="50" applyNumberFormat="1" applyFont="1" applyFill="1" applyBorder="1" applyAlignment="1">
      <alignment vertical="center" wrapText="1"/>
    </xf>
    <xf numFmtId="0" fontId="13" fillId="0" borderId="0" xfId="66" applyFont="1" applyAlignment="1">
      <alignment horizontal="center" vertical="center"/>
      <protection/>
    </xf>
    <xf numFmtId="0" fontId="13" fillId="0" borderId="0" xfId="66" applyFont="1" applyAlignment="1">
      <alignment horizontal="center"/>
      <protection/>
    </xf>
    <xf numFmtId="0" fontId="12" fillId="0" borderId="0" xfId="66" applyFont="1" applyAlignment="1">
      <alignment horizontal="center"/>
      <protection/>
    </xf>
    <xf numFmtId="0" fontId="12" fillId="37" borderId="12" xfId="66" applyFont="1" applyFill="1" applyBorder="1" applyAlignment="1">
      <alignment horizontal="center" vertical="center"/>
      <protection/>
    </xf>
    <xf numFmtId="0" fontId="10" fillId="37" borderId="12" xfId="69" applyFont="1" applyFill="1" applyBorder="1" applyAlignment="1">
      <alignment horizontal="center" vertical="center"/>
      <protection/>
    </xf>
    <xf numFmtId="0" fontId="6" fillId="37" borderId="12" xfId="69" applyFont="1" applyFill="1" applyBorder="1" applyAlignment="1">
      <alignment horizontal="center" vertical="center"/>
      <protection/>
    </xf>
    <xf numFmtId="41" fontId="6" fillId="0" borderId="12" xfId="50" applyFont="1" applyBorder="1" applyAlignment="1">
      <alignment horizontal="center" vertical="center"/>
    </xf>
    <xf numFmtId="0" fontId="6" fillId="33" borderId="12" xfId="66" applyFont="1" applyFill="1" applyBorder="1" applyAlignment="1">
      <alignment horizontal="center" vertical="center"/>
      <protection/>
    </xf>
    <xf numFmtId="0" fontId="6" fillId="0" borderId="12" xfId="66" applyFont="1" applyFill="1" applyBorder="1" applyAlignment="1">
      <alignment horizontal="center" vertical="center"/>
      <protection/>
    </xf>
    <xf numFmtId="41" fontId="6" fillId="0" borderId="12" xfId="50" applyFont="1" applyFill="1" applyBorder="1" applyAlignment="1">
      <alignment horizontal="center" vertical="center"/>
    </xf>
    <xf numFmtId="178" fontId="6" fillId="33" borderId="12" xfId="66" applyNumberFormat="1" applyFont="1" applyFill="1" applyBorder="1" applyAlignment="1">
      <alignment horizontal="center" vertical="center"/>
      <protection/>
    </xf>
    <xf numFmtId="0" fontId="6" fillId="33" borderId="12" xfId="69" applyFont="1" applyFill="1" applyBorder="1" applyAlignment="1">
      <alignment horizontal="center" vertical="center"/>
      <protection/>
    </xf>
    <xf numFmtId="0" fontId="6" fillId="0" borderId="12" xfId="69" applyFont="1" applyFill="1" applyBorder="1" applyAlignment="1">
      <alignment horizontal="center" vertical="center"/>
      <protection/>
    </xf>
    <xf numFmtId="41" fontId="6" fillId="35" borderId="12" xfId="50" applyFont="1" applyFill="1" applyBorder="1" applyAlignment="1">
      <alignment horizontal="center" vertical="center"/>
    </xf>
    <xf numFmtId="0" fontId="6" fillId="35" borderId="12" xfId="66" applyFont="1" applyFill="1" applyBorder="1" applyAlignment="1">
      <alignment horizontal="center" vertical="center"/>
      <protection/>
    </xf>
    <xf numFmtId="181" fontId="10" fillId="35" borderId="12" xfId="50" applyNumberFormat="1" applyFont="1" applyFill="1" applyBorder="1" applyAlignment="1">
      <alignment horizontal="center" vertical="center"/>
    </xf>
    <xf numFmtId="41" fontId="6" fillId="33" borderId="0" xfId="50" applyFont="1" applyFill="1" applyAlignment="1">
      <alignment horizontal="center" vertical="center"/>
    </xf>
    <xf numFmtId="0" fontId="50" fillId="33" borderId="0" xfId="69" applyFont="1" applyFill="1" applyBorder="1" applyAlignment="1">
      <alignment horizontal="center" vertical="center"/>
      <protection/>
    </xf>
    <xf numFmtId="0" fontId="50" fillId="36" borderId="0" xfId="69" applyFont="1" applyFill="1" applyBorder="1" applyAlignment="1">
      <alignment horizontal="center" vertical="center"/>
      <protection/>
    </xf>
    <xf numFmtId="0" fontId="50" fillId="36" borderId="0" xfId="69" applyFont="1" applyFill="1" applyAlignment="1">
      <alignment vertical="center"/>
      <protection/>
    </xf>
    <xf numFmtId="176" fontId="50" fillId="36" borderId="0" xfId="69" applyNumberFormat="1" applyFont="1" applyFill="1" applyAlignment="1">
      <alignment horizontal="center" vertical="center"/>
      <protection/>
    </xf>
    <xf numFmtId="0" fontId="50" fillId="36" borderId="0" xfId="69" applyFont="1" applyFill="1" applyAlignment="1">
      <alignment horizontal="center" vertical="center"/>
      <protection/>
    </xf>
    <xf numFmtId="42" fontId="51" fillId="36" borderId="0" xfId="65" applyFont="1" applyFill="1" applyBorder="1" applyAlignment="1">
      <alignment horizontal="center" vertical="center"/>
    </xf>
    <xf numFmtId="3" fontId="50" fillId="36" borderId="0" xfId="69" applyNumberFormat="1" applyFont="1" applyFill="1" applyBorder="1" applyAlignment="1">
      <alignment horizontal="center" vertical="center"/>
      <protection/>
    </xf>
    <xf numFmtId="0" fontId="15" fillId="0" borderId="15" xfId="67" applyFont="1" applyBorder="1" applyAlignment="1">
      <alignment vertical="center"/>
      <protection/>
    </xf>
    <xf numFmtId="41" fontId="50" fillId="36" borderId="0" xfId="51" applyFont="1" applyFill="1" applyBorder="1" applyAlignment="1">
      <alignment horizontal="center" vertical="center"/>
    </xf>
    <xf numFmtId="0" fontId="15" fillId="37" borderId="12" xfId="67" applyFont="1" applyFill="1" applyBorder="1" applyAlignment="1">
      <alignment horizontal="center" vertical="center"/>
      <protection/>
    </xf>
    <xf numFmtId="41" fontId="15" fillId="37" borderId="12" xfId="51" applyFont="1" applyFill="1" applyBorder="1" applyAlignment="1">
      <alignment horizontal="center" vertical="center"/>
    </xf>
    <xf numFmtId="0" fontId="2" fillId="37" borderId="12" xfId="69" applyFont="1" applyFill="1" applyBorder="1" applyAlignment="1">
      <alignment horizontal="center" vertical="center"/>
      <protection/>
    </xf>
    <xf numFmtId="0" fontId="2" fillId="33" borderId="0" xfId="69" applyFont="1" applyFill="1" applyBorder="1" applyAlignment="1">
      <alignment horizontal="center" vertical="center"/>
      <protection/>
    </xf>
    <xf numFmtId="0" fontId="2" fillId="36" borderId="12" xfId="66" applyFont="1" applyFill="1" applyBorder="1" applyAlignment="1">
      <alignment horizontal="center" vertical="center"/>
      <protection/>
    </xf>
    <xf numFmtId="41" fontId="15" fillId="36" borderId="12" xfId="51" applyFont="1" applyFill="1" applyBorder="1" applyAlignment="1">
      <alignment horizontal="center" vertical="center"/>
    </xf>
    <xf numFmtId="41" fontId="2" fillId="36" borderId="12" xfId="50" applyFont="1" applyFill="1" applyBorder="1" applyAlignment="1">
      <alignment horizontal="center" vertical="center"/>
    </xf>
    <xf numFmtId="0" fontId="2" fillId="36" borderId="0" xfId="69" applyFont="1" applyFill="1" applyBorder="1" applyAlignment="1">
      <alignment horizontal="center" vertical="center"/>
      <protection/>
    </xf>
    <xf numFmtId="0" fontId="2" fillId="36" borderId="12" xfId="69" applyFont="1" applyFill="1" applyBorder="1" applyAlignment="1">
      <alignment horizontal="center" vertical="center"/>
      <protection/>
    </xf>
    <xf numFmtId="0" fontId="2" fillId="0" borderId="0" xfId="69" applyFont="1" applyFill="1" applyBorder="1" applyAlignment="1">
      <alignment horizontal="center" vertical="center"/>
      <protection/>
    </xf>
    <xf numFmtId="0" fontId="50" fillId="36" borderId="12" xfId="69" applyFont="1" applyFill="1" applyBorder="1" applyAlignment="1">
      <alignment horizontal="center" vertical="center"/>
      <protection/>
    </xf>
    <xf numFmtId="42" fontId="51" fillId="36" borderId="12" xfId="65" applyFont="1" applyFill="1" applyBorder="1" applyAlignment="1">
      <alignment horizontal="center" vertical="center"/>
    </xf>
    <xf numFmtId="41" fontId="50" fillId="36" borderId="12" xfId="69" applyNumberFormat="1" applyFont="1" applyFill="1" applyBorder="1" applyAlignment="1">
      <alignment horizontal="center" vertical="center"/>
      <protection/>
    </xf>
    <xf numFmtId="42" fontId="50" fillId="36" borderId="12" xfId="69" applyNumberFormat="1" applyFont="1" applyFill="1" applyBorder="1" applyAlignment="1">
      <alignment horizontal="center" vertical="center"/>
      <protection/>
    </xf>
    <xf numFmtId="41" fontId="6" fillId="36" borderId="12" xfId="49" applyFont="1" applyFill="1" applyBorder="1" applyAlignment="1">
      <alignment horizontal="center" vertical="center"/>
    </xf>
    <xf numFmtId="0" fontId="3" fillId="33" borderId="0" xfId="69" applyFont="1" applyFill="1" applyAlignment="1">
      <alignment horizontal="center" vertical="center"/>
      <protection/>
    </xf>
    <xf numFmtId="0" fontId="14" fillId="0" borderId="0" xfId="67" applyFont="1" applyAlignment="1">
      <alignment horizontal="center" vertical="center"/>
      <protection/>
    </xf>
    <xf numFmtId="41" fontId="15" fillId="36" borderId="12" xfId="50" applyFont="1" applyFill="1" applyBorder="1" applyAlignment="1">
      <alignment horizontal="center" vertical="center"/>
    </xf>
    <xf numFmtId="0" fontId="11" fillId="0" borderId="0" xfId="66" applyFont="1" applyAlignment="1">
      <alignment horizontal="center" vertical="center"/>
      <protection/>
    </xf>
    <xf numFmtId="0" fontId="12" fillId="0" borderId="0" xfId="66" applyFont="1" applyBorder="1" applyAlignment="1">
      <alignment horizontal="center" vertical="center"/>
      <protection/>
    </xf>
    <xf numFmtId="177" fontId="2" fillId="0" borderId="0" xfId="49" applyNumberFormat="1" applyFont="1" applyAlignment="1">
      <alignment horizontal="right" vertical="center"/>
    </xf>
    <xf numFmtId="0" fontId="7" fillId="34" borderId="10" xfId="0" applyFont="1" applyFill="1" applyBorder="1" applyAlignment="1">
      <alignment horizontal="center" vertical="center"/>
    </xf>
    <xf numFmtId="0" fontId="7" fillId="34" borderId="11" xfId="0" applyFont="1" applyFill="1" applyBorder="1" applyAlignment="1">
      <alignment horizontal="center" vertical="center"/>
    </xf>
    <xf numFmtId="0" fontId="7" fillId="34" borderId="16" xfId="0" applyFont="1" applyFill="1" applyBorder="1" applyAlignment="1">
      <alignment horizontal="center" vertical="center"/>
    </xf>
    <xf numFmtId="0" fontId="7" fillId="34" borderId="0" xfId="0" applyFont="1" applyFill="1" applyBorder="1" applyAlignment="1">
      <alignment horizontal="center" vertical="center"/>
    </xf>
    <xf numFmtId="0" fontId="2" fillId="0" borderId="12" xfId="0" applyFont="1" applyBorder="1" applyAlignment="1">
      <alignment/>
    </xf>
    <xf numFmtId="0" fontId="2" fillId="0" borderId="0" xfId="0" applyFont="1" applyAlignment="1">
      <alignment/>
    </xf>
    <xf numFmtId="49" fontId="8" fillId="0" borderId="13" xfId="0" applyNumberFormat="1" applyFont="1" applyBorder="1" applyAlignment="1">
      <alignment vertical="center" wrapText="1"/>
    </xf>
    <xf numFmtId="49" fontId="8" fillId="0" borderId="14" xfId="0" applyNumberFormat="1" applyFont="1" applyBorder="1" applyAlignment="1">
      <alignment vertical="center" wrapText="1"/>
    </xf>
    <xf numFmtId="41" fontId="8" fillId="0" borderId="14" xfId="49" applyFont="1" applyBorder="1" applyAlignment="1">
      <alignment vertical="center" wrapText="1"/>
    </xf>
    <xf numFmtId="41" fontId="8" fillId="0" borderId="17" xfId="49" applyFont="1" applyBorder="1" applyAlignment="1">
      <alignment vertical="center" wrapText="1"/>
    </xf>
    <xf numFmtId="49" fontId="8" fillId="0" borderId="12" xfId="0" applyNumberFormat="1" applyFont="1" applyFill="1" applyBorder="1" applyAlignment="1">
      <alignment vertical="center" wrapText="1"/>
    </xf>
    <xf numFmtId="0" fontId="2" fillId="0" borderId="18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0" fillId="0" borderId="18" xfId="0" applyFill="1" applyBorder="1" applyAlignment="1">
      <alignment/>
    </xf>
    <xf numFmtId="49" fontId="8" fillId="0" borderId="14" xfId="0" applyNumberFormat="1" applyFont="1" applyFill="1" applyBorder="1" applyAlignment="1">
      <alignment vertical="center" wrapText="1"/>
    </xf>
    <xf numFmtId="41" fontId="8" fillId="0" borderId="14" xfId="49" applyFont="1" applyFill="1" applyBorder="1" applyAlignment="1">
      <alignment vertical="center" wrapText="1"/>
    </xf>
    <xf numFmtId="49" fontId="8" fillId="38" borderId="12" xfId="0" applyNumberFormat="1" applyFont="1" applyFill="1" applyBorder="1" applyAlignment="1">
      <alignment vertical="center" wrapText="1"/>
    </xf>
    <xf numFmtId="49" fontId="0" fillId="0" borderId="12" xfId="0" applyNumberFormat="1" applyFill="1" applyBorder="1" applyAlignment="1">
      <alignment vertical="center" wrapText="1"/>
    </xf>
    <xf numFmtId="49" fontId="8" fillId="0" borderId="18" xfId="0" applyNumberFormat="1" applyFont="1" applyFill="1" applyBorder="1" applyAlignment="1">
      <alignment vertical="center" wrapText="1"/>
    </xf>
    <xf numFmtId="41" fontId="2" fillId="35" borderId="12" xfId="49" applyFont="1" applyFill="1" applyBorder="1" applyAlignment="1">
      <alignment vertical="center" wrapText="1"/>
    </xf>
    <xf numFmtId="0" fontId="2" fillId="35" borderId="12" xfId="0" applyFont="1" applyFill="1" applyBorder="1" applyAlignment="1">
      <alignment/>
    </xf>
    <xf numFmtId="41" fontId="2" fillId="35" borderId="12" xfId="0" applyNumberFormat="1" applyFont="1" applyFill="1" applyBorder="1" applyAlignment="1">
      <alignment/>
    </xf>
    <xf numFmtId="0" fontId="0" fillId="0" borderId="0" xfId="0" applyAlignment="1">
      <alignment/>
    </xf>
  </cellXfs>
  <cellStyles count="56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백분율 2" xfId="44"/>
    <cellStyle name="보통" xfId="45"/>
    <cellStyle name="설명 텍스트" xfId="46"/>
    <cellStyle name="셀 확인" xfId="47"/>
    <cellStyle name="Comma" xfId="48"/>
    <cellStyle name="Comma [0]" xfId="49"/>
    <cellStyle name="쉼표 [0] 2" xfId="50"/>
    <cellStyle name="쉼표 [0] 3" xfId="51"/>
    <cellStyle name="연결된 셀" xfId="52"/>
    <cellStyle name="요약" xfId="53"/>
    <cellStyle name="입력" xfId="54"/>
    <cellStyle name="제목" xfId="55"/>
    <cellStyle name="제목 1" xfId="56"/>
    <cellStyle name="제목 2" xfId="57"/>
    <cellStyle name="제목 3" xfId="58"/>
    <cellStyle name="제목 4" xfId="59"/>
    <cellStyle name="제목 5" xfId="60"/>
    <cellStyle name="좋음" xfId="61"/>
    <cellStyle name="출력" xfId="62"/>
    <cellStyle name="Currency" xfId="63"/>
    <cellStyle name="Currency [0]" xfId="64"/>
    <cellStyle name="통화 [0] 2" xfId="65"/>
    <cellStyle name="표준 2" xfId="66"/>
    <cellStyle name="표준 3" xfId="67"/>
    <cellStyle name="표준_4월용차료정산" xfId="68"/>
    <cellStyle name="표준_4월용차료정산#3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47625</xdr:colOff>
      <xdr:row>0</xdr:row>
      <xdr:rowOff>0</xdr:rowOff>
    </xdr:from>
    <xdr:to>
      <xdr:col>5</xdr:col>
      <xdr:colOff>866775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3028950" y="0"/>
          <a:ext cx="1866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51064;&#49688;&#51064;&#44228;\&#51060;&#48337;&#46301;%20(10.56.12.38)&#51032;%20&#51060;&#48337;&#46301;\&#50857;&#52264;&#47308;&#51221;&#49328;\08&#45380;%20&#50857;&#52264;&#47308;&#51221;&#49328;\12&#50900;\SM&#50857;&#52264;&#47308;\&#49436;&#51060;&#52380;\&#52572;&#47749;&#49688;_&#44608;&#44508;&#49345;\&#44608;&#44508;&#49345;\&#51105;&#46041;&#49328;&#51060;\&#48372;&#44256;&#49324;&#54637;\&#50857;&#52264;\07&#45380;%203&#50900;\2007&#45380;%203&#50900;%20&#47560;&amp;&#48177;&#50857;&#52264;&#45236;&#5066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51064;&#49688;&#51064;&#44228;\&#51060;&#48337;&#46301;%20(10.56.12.38)&#51032;%20&#51060;&#48337;&#46301;\&#50857;&#52264;&#47308;&#51221;&#49328;\08&#45380;%20&#50857;&#52264;&#47308;&#51221;&#49328;\12&#50900;\sm&#50857;&#52264;&#47308;\2008&#45380;%202&#50900;%20&#47560;&amp;&#48177;&#50857;&#52264;&#45236;&#50669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46384;&#50724;&#44592;\&#51221;&#49328;\&#50857;&#52264;&#47308;(GS&#47532;&#53580;&#51068;)\&#49457;&#50864;-2012.07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Net\Local%20Settings\Temporary%20Internet%20Files\Content.IE5\13MZV9AV\12&#45380;7&#50900;&#47560;&#44048;&#51088;&#4730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이천화물"/>
      <sheetName val="DB"/>
    </sheetNames>
    <sheetDataSet>
      <sheetData sheetId="1">
        <row r="2">
          <cell r="A2" t="str">
            <v>윤한석</v>
          </cell>
          <cell r="B2" t="str">
            <v>경기94사3427</v>
          </cell>
          <cell r="C2" t="str">
            <v>011-9055-6784</v>
          </cell>
          <cell r="D2" t="str">
            <v>이천화물</v>
          </cell>
        </row>
        <row r="3">
          <cell r="A3" t="str">
            <v>서완석</v>
          </cell>
          <cell r="B3" t="str">
            <v>경기94바4834</v>
          </cell>
          <cell r="C3" t="str">
            <v>011-266-4834</v>
          </cell>
          <cell r="D3" t="str">
            <v>이천화물</v>
          </cell>
        </row>
        <row r="4">
          <cell r="A4" t="str">
            <v>이규철</v>
          </cell>
          <cell r="B4" t="str">
            <v>경기92바2095</v>
          </cell>
          <cell r="C4" t="str">
            <v>011-273-8910</v>
          </cell>
          <cell r="D4" t="str">
            <v>이천화물</v>
          </cell>
        </row>
        <row r="5">
          <cell r="A5" t="str">
            <v>박태문</v>
          </cell>
          <cell r="B5" t="str">
            <v>경기94아1955</v>
          </cell>
          <cell r="C5" t="str">
            <v>011-264-7835</v>
          </cell>
          <cell r="D5" t="str">
            <v>대성냉동</v>
          </cell>
        </row>
        <row r="6">
          <cell r="A6" t="str">
            <v>남근현</v>
          </cell>
          <cell r="B6" t="str">
            <v>경기94바4804</v>
          </cell>
          <cell r="C6" t="str">
            <v>011-287-9649</v>
          </cell>
          <cell r="D6" t="str">
            <v>이천화물</v>
          </cell>
        </row>
        <row r="7">
          <cell r="A7" t="str">
            <v>노균이</v>
          </cell>
          <cell r="B7" t="str">
            <v>경기82바2039</v>
          </cell>
          <cell r="C7" t="str">
            <v>011-895-2823</v>
          </cell>
          <cell r="D7" t="str">
            <v>이천화물</v>
          </cell>
        </row>
        <row r="8">
          <cell r="A8" t="str">
            <v>박상돈</v>
          </cell>
          <cell r="B8" t="str">
            <v>경기81바3342</v>
          </cell>
          <cell r="C8" t="str">
            <v>011-256-9533</v>
          </cell>
          <cell r="D8" t="str">
            <v>이천화물</v>
          </cell>
        </row>
        <row r="9">
          <cell r="A9" t="str">
            <v>황동춘</v>
          </cell>
          <cell r="B9" t="str">
            <v>경기94사2587</v>
          </cell>
          <cell r="C9" t="str">
            <v>011-9004-0696</v>
          </cell>
          <cell r="D9" t="str">
            <v>이천화물</v>
          </cell>
        </row>
        <row r="10">
          <cell r="A10" t="str">
            <v>남근현</v>
          </cell>
          <cell r="B10" t="str">
            <v>경기94바4804</v>
          </cell>
          <cell r="C10" t="str">
            <v>011-287-9649</v>
          </cell>
          <cell r="D10" t="str">
            <v>이천화물</v>
          </cell>
        </row>
        <row r="11">
          <cell r="A11" t="str">
            <v>정만진</v>
          </cell>
          <cell r="B11" t="str">
            <v>경기93바4801</v>
          </cell>
          <cell r="C11" t="str">
            <v>011-392-2381</v>
          </cell>
          <cell r="D11" t="str">
            <v>이천화물</v>
          </cell>
        </row>
        <row r="12">
          <cell r="A12" t="str">
            <v>나덕균</v>
          </cell>
          <cell r="B12" t="str">
            <v>경기94바8547</v>
          </cell>
          <cell r="C12" t="str">
            <v>011-9786-4805</v>
          </cell>
          <cell r="D12" t="str">
            <v>이천화물</v>
          </cell>
        </row>
        <row r="13">
          <cell r="A13" t="str">
            <v>박영도</v>
          </cell>
          <cell r="B13" t="str">
            <v>경기90바4003</v>
          </cell>
          <cell r="C13" t="str">
            <v>011-310-3074</v>
          </cell>
          <cell r="D13" t="str">
            <v>이천화물</v>
          </cell>
        </row>
        <row r="14">
          <cell r="A14" t="str">
            <v>이범유</v>
          </cell>
          <cell r="B14" t="str">
            <v>전남81바1032</v>
          </cell>
          <cell r="C14" t="str">
            <v>011-668-5744</v>
          </cell>
          <cell r="D14" t="str">
            <v>이천화물</v>
          </cell>
        </row>
        <row r="15">
          <cell r="A15" t="str">
            <v>권태수</v>
          </cell>
          <cell r="B15" t="str">
            <v>경기94사2167</v>
          </cell>
          <cell r="C15" t="str">
            <v>011-9929-8803</v>
          </cell>
          <cell r="D15" t="str">
            <v>이천화물</v>
          </cell>
        </row>
        <row r="16">
          <cell r="A16" t="str">
            <v>권홍기</v>
          </cell>
          <cell r="B16" t="str">
            <v>경기90아3136</v>
          </cell>
          <cell r="C16" t="str">
            <v>011-322-3047</v>
          </cell>
          <cell r="D16" t="str">
            <v>이천화물</v>
          </cell>
        </row>
        <row r="17">
          <cell r="A17" t="str">
            <v>김영석</v>
          </cell>
          <cell r="B17" t="str">
            <v>경기94바8380</v>
          </cell>
          <cell r="C17" t="str">
            <v>016-480-3233</v>
          </cell>
          <cell r="D17" t="str">
            <v>이천화물</v>
          </cell>
        </row>
        <row r="18">
          <cell r="A18" t="str">
            <v>서용선</v>
          </cell>
          <cell r="B18" t="str">
            <v>경기94바1942</v>
          </cell>
          <cell r="C18" t="str">
            <v>011-331-7128</v>
          </cell>
          <cell r="D18" t="str">
            <v>이천화물</v>
          </cell>
        </row>
        <row r="19">
          <cell r="A19" t="str">
            <v>안중원</v>
          </cell>
          <cell r="B19" t="str">
            <v>경기80바7823</v>
          </cell>
          <cell r="C19" t="str">
            <v>011-9899-1526</v>
          </cell>
          <cell r="D19" t="str">
            <v>이천화물</v>
          </cell>
        </row>
        <row r="20">
          <cell r="A20" t="str">
            <v>서성열</v>
          </cell>
          <cell r="B20" t="str">
            <v>경기83바2085</v>
          </cell>
          <cell r="C20" t="str">
            <v>011-263-5042</v>
          </cell>
          <cell r="D20" t="str">
            <v>이천화물</v>
          </cell>
        </row>
        <row r="21">
          <cell r="A21" t="str">
            <v>김익현</v>
          </cell>
          <cell r="B21" t="str">
            <v>인천82바1731</v>
          </cell>
          <cell r="C21" t="str">
            <v>011-713-2624</v>
          </cell>
          <cell r="D21" t="str">
            <v>이천화물</v>
          </cell>
        </row>
        <row r="22">
          <cell r="A22" t="str">
            <v>이인섭</v>
          </cell>
          <cell r="B22" t="str">
            <v>서울88바9175</v>
          </cell>
          <cell r="C22" t="str">
            <v>011-322-1583</v>
          </cell>
          <cell r="D22" t="str">
            <v>이천화물</v>
          </cell>
        </row>
        <row r="23">
          <cell r="A23" t="str">
            <v>한유수</v>
          </cell>
          <cell r="B23" t="str">
            <v>경기90바4621</v>
          </cell>
          <cell r="C23" t="str">
            <v>016-223-1435</v>
          </cell>
          <cell r="D23" t="str">
            <v>이천화물</v>
          </cell>
        </row>
        <row r="24">
          <cell r="A24" t="str">
            <v>이정남</v>
          </cell>
          <cell r="B24" t="str">
            <v>서울88아3137</v>
          </cell>
          <cell r="C24" t="str">
            <v>011-326-2006</v>
          </cell>
          <cell r="D24" t="str">
            <v>이천화물</v>
          </cell>
        </row>
        <row r="25">
          <cell r="A25" t="str">
            <v>이진오</v>
          </cell>
          <cell r="B25" t="str">
            <v>경기94사1494</v>
          </cell>
          <cell r="C25" t="str">
            <v>011-9939-3535</v>
          </cell>
          <cell r="D25" t="str">
            <v>이천화물</v>
          </cell>
        </row>
        <row r="26">
          <cell r="A26" t="str">
            <v>한상규</v>
          </cell>
          <cell r="B26" t="str">
            <v>경기94바2086</v>
          </cell>
          <cell r="C26" t="str">
            <v>010-2889-7688</v>
          </cell>
          <cell r="D26" t="str">
            <v>이천화물</v>
          </cell>
        </row>
        <row r="27">
          <cell r="A27" t="str">
            <v>조일재</v>
          </cell>
          <cell r="B27" t="str">
            <v>경기85사4306</v>
          </cell>
          <cell r="C27" t="str">
            <v>011-338-9332</v>
          </cell>
          <cell r="D27" t="str">
            <v>이천화물</v>
          </cell>
        </row>
        <row r="28">
          <cell r="A28" t="str">
            <v>박근대</v>
          </cell>
          <cell r="B28" t="str">
            <v>경기92바2566</v>
          </cell>
          <cell r="C28" t="str">
            <v>017-285-4069</v>
          </cell>
          <cell r="D28" t="str">
            <v>이천화물</v>
          </cell>
        </row>
        <row r="29">
          <cell r="A29" t="str">
            <v>전석헌</v>
          </cell>
          <cell r="B29" t="str">
            <v>서울83사3186</v>
          </cell>
          <cell r="C29" t="str">
            <v>011-9797-1661</v>
          </cell>
          <cell r="D29" t="str">
            <v>이천화물</v>
          </cell>
        </row>
        <row r="30">
          <cell r="A30" t="str">
            <v>나경용</v>
          </cell>
          <cell r="B30" t="str">
            <v>경기83바3700</v>
          </cell>
          <cell r="C30" t="str">
            <v>018-224-1247</v>
          </cell>
          <cell r="D30" t="str">
            <v>이천화물</v>
          </cell>
        </row>
        <row r="31">
          <cell r="A31" t="str">
            <v>이종우</v>
          </cell>
          <cell r="B31" t="str">
            <v>경기91바6050</v>
          </cell>
          <cell r="C31" t="str">
            <v>010-8482-5331</v>
          </cell>
          <cell r="D31" t="str">
            <v>이천화물</v>
          </cell>
        </row>
        <row r="32">
          <cell r="A32" t="str">
            <v>엄장관</v>
          </cell>
          <cell r="B32" t="str">
            <v>경기94사1494</v>
          </cell>
          <cell r="C32" t="str">
            <v>011-315-2427</v>
          </cell>
          <cell r="D32" t="str">
            <v>이천화물</v>
          </cell>
        </row>
        <row r="33">
          <cell r="A33" t="str">
            <v>구자영</v>
          </cell>
          <cell r="B33" t="str">
            <v>경기92바2229</v>
          </cell>
          <cell r="C33" t="str">
            <v>011-327-3727</v>
          </cell>
          <cell r="D33" t="str">
            <v>이천화물</v>
          </cell>
        </row>
        <row r="34">
          <cell r="A34" t="str">
            <v>이민구</v>
          </cell>
          <cell r="B34" t="str">
            <v>경기92바2718</v>
          </cell>
          <cell r="C34" t="str">
            <v>010-9053-6662</v>
          </cell>
          <cell r="D34" t="str">
            <v>이천화물</v>
          </cell>
        </row>
        <row r="35">
          <cell r="A35" t="str">
            <v>이기철</v>
          </cell>
          <cell r="B35" t="str">
            <v>경기92바2095</v>
          </cell>
          <cell r="C35" t="str">
            <v>011-273-8910</v>
          </cell>
          <cell r="D35" t="str">
            <v>이천화물</v>
          </cell>
        </row>
        <row r="36">
          <cell r="A36" t="str">
            <v>성태용</v>
          </cell>
          <cell r="B36" t="str">
            <v>경기80자2412</v>
          </cell>
          <cell r="C36" t="str">
            <v>011-350-4576</v>
          </cell>
          <cell r="D36" t="str">
            <v>이천화물</v>
          </cell>
        </row>
        <row r="37">
          <cell r="A37" t="str">
            <v>한원희</v>
          </cell>
          <cell r="B37" t="str">
            <v>경기94바8382</v>
          </cell>
          <cell r="C37" t="str">
            <v>011-3061461</v>
          </cell>
          <cell r="D37" t="str">
            <v>이천화물</v>
          </cell>
        </row>
        <row r="38">
          <cell r="A38" t="str">
            <v>한윤수</v>
          </cell>
          <cell r="B38" t="str">
            <v>경기90바4621</v>
          </cell>
          <cell r="C38" t="str">
            <v>016-223-1435</v>
          </cell>
          <cell r="D38" t="str">
            <v>이천화물</v>
          </cell>
        </row>
        <row r="39">
          <cell r="A39" t="str">
            <v>박만재</v>
          </cell>
          <cell r="B39" t="str">
            <v>경기94사1394</v>
          </cell>
          <cell r="C39" t="str">
            <v>011-9024-3828</v>
          </cell>
          <cell r="D39" t="str">
            <v>이천화물</v>
          </cell>
        </row>
        <row r="40">
          <cell r="A40" t="str">
            <v>최병철</v>
          </cell>
          <cell r="B40" t="str">
            <v>경기94아1954</v>
          </cell>
          <cell r="C40" t="str">
            <v>011-285-0594</v>
          </cell>
          <cell r="D40" t="str">
            <v>대성냉동</v>
          </cell>
        </row>
        <row r="41">
          <cell r="A41" t="str">
            <v>강태복</v>
          </cell>
          <cell r="B41" t="str">
            <v>경기94사2294</v>
          </cell>
          <cell r="C41" t="str">
            <v>011-324-1744</v>
          </cell>
          <cell r="D41" t="str">
            <v>이천화물</v>
          </cell>
        </row>
        <row r="42">
          <cell r="A42" t="str">
            <v>신상희</v>
          </cell>
          <cell r="B42" t="str">
            <v>경기94바3420</v>
          </cell>
          <cell r="C42" t="str">
            <v>011-737-7210</v>
          </cell>
          <cell r="D42" t="str">
            <v>이천화물</v>
          </cell>
        </row>
        <row r="43">
          <cell r="A43" t="str">
            <v>박광성</v>
          </cell>
          <cell r="B43" t="str">
            <v>경기94사3661</v>
          </cell>
          <cell r="C43" t="str">
            <v>011-677-6512</v>
          </cell>
          <cell r="D43" t="str">
            <v>이천화물</v>
          </cell>
        </row>
        <row r="44">
          <cell r="A44" t="str">
            <v>홍연표</v>
          </cell>
          <cell r="B44" t="str">
            <v>경기94사3016</v>
          </cell>
          <cell r="C44" t="str">
            <v>011-687-6254</v>
          </cell>
          <cell r="D44" t="str">
            <v>이천화물</v>
          </cell>
        </row>
        <row r="45">
          <cell r="A45" t="str">
            <v>권종석</v>
          </cell>
          <cell r="B45" t="str">
            <v>경기94사3320</v>
          </cell>
          <cell r="C45" t="str">
            <v>011-398-2629</v>
          </cell>
          <cell r="D45" t="str">
            <v>이천화물</v>
          </cell>
        </row>
        <row r="46">
          <cell r="A46" t="str">
            <v>이도영</v>
          </cell>
          <cell r="B46" t="str">
            <v>경기81자6034</v>
          </cell>
          <cell r="C46" t="str">
            <v>019-313-5109</v>
          </cell>
          <cell r="D46" t="str">
            <v>이천화물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이천화물"/>
      <sheetName val="DB"/>
    </sheetNames>
    <sheetDataSet>
      <sheetData sheetId="1">
        <row r="2">
          <cell r="A2" t="str">
            <v>윤한석</v>
          </cell>
          <cell r="B2" t="str">
            <v>경기94사3427</v>
          </cell>
          <cell r="C2" t="str">
            <v>011-9055-6784</v>
          </cell>
          <cell r="D2" t="str">
            <v>이천화물</v>
          </cell>
        </row>
        <row r="3">
          <cell r="A3" t="str">
            <v>서완석</v>
          </cell>
          <cell r="B3" t="str">
            <v>경기94바4834</v>
          </cell>
          <cell r="C3" t="str">
            <v>011-266-4834</v>
          </cell>
          <cell r="D3" t="str">
            <v>이천화물</v>
          </cell>
        </row>
        <row r="4">
          <cell r="A4" t="str">
            <v>이규철</v>
          </cell>
          <cell r="B4" t="str">
            <v>경기92바2095</v>
          </cell>
          <cell r="C4" t="str">
            <v>011-273-8910</v>
          </cell>
          <cell r="D4" t="str">
            <v>이천화물</v>
          </cell>
        </row>
        <row r="5">
          <cell r="A5" t="str">
            <v>박태문</v>
          </cell>
          <cell r="B5" t="str">
            <v>경기94아1955</v>
          </cell>
          <cell r="C5" t="str">
            <v>011-264-7835</v>
          </cell>
          <cell r="D5" t="str">
            <v>대성냉동</v>
          </cell>
        </row>
        <row r="6">
          <cell r="A6" t="str">
            <v>남근현</v>
          </cell>
          <cell r="B6" t="str">
            <v>경기94바4804</v>
          </cell>
          <cell r="C6" t="str">
            <v>011-287-9649</v>
          </cell>
          <cell r="D6" t="str">
            <v>이천화물</v>
          </cell>
        </row>
        <row r="7">
          <cell r="A7" t="str">
            <v>노균이</v>
          </cell>
          <cell r="B7" t="str">
            <v>경기82바2039</v>
          </cell>
          <cell r="C7" t="str">
            <v>011-895-2823</v>
          </cell>
          <cell r="D7" t="str">
            <v>이천화물</v>
          </cell>
        </row>
        <row r="8">
          <cell r="A8" t="str">
            <v>박상돈</v>
          </cell>
          <cell r="B8" t="str">
            <v>경기81바3342</v>
          </cell>
          <cell r="C8" t="str">
            <v>011-256-9533</v>
          </cell>
          <cell r="D8" t="str">
            <v>이천화물</v>
          </cell>
        </row>
        <row r="9">
          <cell r="A9" t="str">
            <v>박상돈</v>
          </cell>
          <cell r="B9" t="str">
            <v>경기94사2587</v>
          </cell>
          <cell r="C9" t="str">
            <v>011-9004-0696</v>
          </cell>
          <cell r="D9" t="str">
            <v>이천화물</v>
          </cell>
        </row>
        <row r="10">
          <cell r="A10" t="str">
            <v>남근현</v>
          </cell>
          <cell r="B10" t="str">
            <v>경기94사2587</v>
          </cell>
          <cell r="C10" t="str">
            <v>011-287-9649</v>
          </cell>
          <cell r="D10" t="str">
            <v>이천화물</v>
          </cell>
        </row>
        <row r="11">
          <cell r="A11" t="str">
            <v>정만진</v>
          </cell>
          <cell r="B11" t="str">
            <v>경기93바4801</v>
          </cell>
          <cell r="C11" t="str">
            <v>011-392-2381</v>
          </cell>
          <cell r="D11" t="str">
            <v>이천화물</v>
          </cell>
        </row>
        <row r="12">
          <cell r="A12" t="str">
            <v>나덕균</v>
          </cell>
          <cell r="B12" t="str">
            <v>경기94바8547</v>
          </cell>
          <cell r="C12" t="str">
            <v>011-9786-4805</v>
          </cell>
          <cell r="D12" t="str">
            <v>이천화물</v>
          </cell>
        </row>
        <row r="13">
          <cell r="A13" t="str">
            <v>박영도</v>
          </cell>
          <cell r="B13" t="str">
            <v>경기90바4003</v>
          </cell>
          <cell r="C13" t="str">
            <v>011-310-3074</v>
          </cell>
          <cell r="D13" t="str">
            <v>이천화물</v>
          </cell>
        </row>
        <row r="14">
          <cell r="A14" t="str">
            <v>김용환</v>
          </cell>
          <cell r="B14" t="str">
            <v>대구80바5342</v>
          </cell>
          <cell r="C14" t="str">
            <v>010-6325-1786</v>
          </cell>
          <cell r="D14" t="str">
            <v>이천화물</v>
          </cell>
        </row>
        <row r="15">
          <cell r="A15" t="str">
            <v>권태수</v>
          </cell>
          <cell r="B15" t="str">
            <v>경기94사2167</v>
          </cell>
          <cell r="C15" t="str">
            <v>011-9929-8803</v>
          </cell>
          <cell r="D15" t="str">
            <v>이천화물</v>
          </cell>
        </row>
        <row r="16">
          <cell r="A16" t="str">
            <v>권홍기</v>
          </cell>
          <cell r="B16" t="str">
            <v>경기90아3136</v>
          </cell>
          <cell r="C16" t="str">
            <v>011-322-3047</v>
          </cell>
          <cell r="D16" t="str">
            <v>이천화물</v>
          </cell>
        </row>
        <row r="17">
          <cell r="A17" t="str">
            <v>김영석</v>
          </cell>
          <cell r="B17" t="str">
            <v>경기94바8380</v>
          </cell>
          <cell r="C17" t="str">
            <v>016-480-3233</v>
          </cell>
          <cell r="D17" t="str">
            <v>이천화물</v>
          </cell>
        </row>
        <row r="18">
          <cell r="A18" t="str">
            <v>서용선</v>
          </cell>
          <cell r="B18" t="str">
            <v>경기94바1942</v>
          </cell>
          <cell r="C18" t="str">
            <v>011-331-7128</v>
          </cell>
          <cell r="D18" t="str">
            <v>이천화물</v>
          </cell>
        </row>
        <row r="19">
          <cell r="A19" t="str">
            <v>안중원</v>
          </cell>
          <cell r="B19" t="str">
            <v>경기80바7823</v>
          </cell>
          <cell r="C19" t="str">
            <v>011-9899-1526</v>
          </cell>
          <cell r="D19" t="str">
            <v>이천화물</v>
          </cell>
        </row>
        <row r="20">
          <cell r="A20" t="str">
            <v>서성열</v>
          </cell>
          <cell r="B20" t="str">
            <v>경기83바2085</v>
          </cell>
          <cell r="C20" t="str">
            <v>011-263-5042</v>
          </cell>
          <cell r="D20" t="str">
            <v>이천화물</v>
          </cell>
        </row>
        <row r="21">
          <cell r="A21" t="str">
            <v>김익현</v>
          </cell>
          <cell r="B21" t="str">
            <v>인천82바1731</v>
          </cell>
          <cell r="C21" t="str">
            <v>011-713-2624</v>
          </cell>
          <cell r="D21" t="str">
            <v>이천화물</v>
          </cell>
        </row>
        <row r="22">
          <cell r="A22" t="str">
            <v>이인섭</v>
          </cell>
          <cell r="B22" t="str">
            <v>서울88바9175</v>
          </cell>
          <cell r="C22" t="str">
            <v>011-322-1583</v>
          </cell>
          <cell r="D22" t="str">
            <v>이천화물</v>
          </cell>
        </row>
        <row r="23">
          <cell r="A23" t="str">
            <v>한유수</v>
          </cell>
          <cell r="B23" t="str">
            <v>경기90바4621</v>
          </cell>
          <cell r="C23" t="str">
            <v>016-223-1435</v>
          </cell>
          <cell r="D23" t="str">
            <v>이천화물</v>
          </cell>
        </row>
        <row r="24">
          <cell r="A24" t="str">
            <v>이정남</v>
          </cell>
          <cell r="B24" t="str">
            <v>서울88아3137</v>
          </cell>
          <cell r="C24" t="str">
            <v>011-326-2006</v>
          </cell>
          <cell r="D24" t="str">
            <v>이천화물</v>
          </cell>
        </row>
        <row r="25">
          <cell r="A25" t="str">
            <v>이진오</v>
          </cell>
          <cell r="B25" t="str">
            <v>경기94사1494</v>
          </cell>
          <cell r="C25" t="str">
            <v>011-9939-3535</v>
          </cell>
          <cell r="D25" t="str">
            <v>이천화물</v>
          </cell>
        </row>
        <row r="26">
          <cell r="A26" t="str">
            <v>한상규</v>
          </cell>
          <cell r="B26" t="str">
            <v>경기94바2086</v>
          </cell>
          <cell r="C26" t="str">
            <v>010-2889-7688</v>
          </cell>
          <cell r="D26" t="str">
            <v>이천화물</v>
          </cell>
        </row>
        <row r="27">
          <cell r="A27" t="str">
            <v>조일재</v>
          </cell>
          <cell r="B27" t="str">
            <v>경기85사4306</v>
          </cell>
          <cell r="C27" t="str">
            <v>011-338-9332</v>
          </cell>
          <cell r="D27" t="str">
            <v>이천화물</v>
          </cell>
        </row>
        <row r="28">
          <cell r="A28" t="str">
            <v>박근대</v>
          </cell>
          <cell r="B28" t="str">
            <v>경기92바2566</v>
          </cell>
          <cell r="C28" t="str">
            <v>017-285-4069</v>
          </cell>
          <cell r="D28" t="str">
            <v>이천화물</v>
          </cell>
        </row>
        <row r="29">
          <cell r="A29" t="str">
            <v>전석헌</v>
          </cell>
          <cell r="B29" t="str">
            <v>서울83사3186</v>
          </cell>
          <cell r="C29" t="str">
            <v>011-9797-1661</v>
          </cell>
          <cell r="D29" t="str">
            <v>이천화물</v>
          </cell>
        </row>
        <row r="30">
          <cell r="A30" t="str">
            <v>나경용</v>
          </cell>
          <cell r="B30" t="str">
            <v>경기83바3700</v>
          </cell>
          <cell r="C30" t="str">
            <v>018-224-1247</v>
          </cell>
          <cell r="D30" t="str">
            <v>이천화물</v>
          </cell>
        </row>
        <row r="31">
          <cell r="A31" t="str">
            <v>이종우</v>
          </cell>
          <cell r="B31" t="str">
            <v>경기91바6050</v>
          </cell>
          <cell r="C31" t="str">
            <v>010-8482-5331</v>
          </cell>
          <cell r="D31" t="str">
            <v>이천화물</v>
          </cell>
        </row>
        <row r="32">
          <cell r="A32" t="str">
            <v>엄장관</v>
          </cell>
          <cell r="B32" t="str">
            <v>경기94사1494</v>
          </cell>
          <cell r="C32" t="str">
            <v>011-315-2427</v>
          </cell>
          <cell r="D32" t="str">
            <v>이천화물</v>
          </cell>
        </row>
        <row r="33">
          <cell r="A33" t="str">
            <v>구자영</v>
          </cell>
          <cell r="B33" t="str">
            <v>경기92바2229</v>
          </cell>
          <cell r="C33" t="str">
            <v>011-327-3727</v>
          </cell>
          <cell r="D33" t="str">
            <v>이천화물</v>
          </cell>
        </row>
        <row r="34">
          <cell r="A34" t="str">
            <v>이민구</v>
          </cell>
          <cell r="B34" t="str">
            <v>경기92바2718</v>
          </cell>
          <cell r="C34" t="str">
            <v>010-9053-6662</v>
          </cell>
          <cell r="D34" t="str">
            <v>이천화물</v>
          </cell>
        </row>
        <row r="35">
          <cell r="A35" t="str">
            <v>이기철</v>
          </cell>
          <cell r="B35" t="str">
            <v>경기92바2095</v>
          </cell>
          <cell r="C35" t="str">
            <v>011-273-8910</v>
          </cell>
          <cell r="D35" t="str">
            <v>이천화물</v>
          </cell>
        </row>
        <row r="36">
          <cell r="A36" t="str">
            <v>성태용</v>
          </cell>
          <cell r="B36" t="str">
            <v>경기80자2412</v>
          </cell>
          <cell r="C36" t="str">
            <v>011-350-4576</v>
          </cell>
          <cell r="D36" t="str">
            <v>이천화물</v>
          </cell>
        </row>
        <row r="37">
          <cell r="A37" t="str">
            <v>한원희</v>
          </cell>
          <cell r="B37" t="str">
            <v>경기94바8382</v>
          </cell>
          <cell r="C37" t="str">
            <v>011-3061461</v>
          </cell>
          <cell r="D37" t="str">
            <v>이천화물</v>
          </cell>
        </row>
        <row r="38">
          <cell r="A38" t="str">
            <v>한윤수</v>
          </cell>
          <cell r="B38" t="str">
            <v>경기90바4621</v>
          </cell>
          <cell r="C38" t="str">
            <v>016-223-1435</v>
          </cell>
          <cell r="D38" t="str">
            <v>이천화물</v>
          </cell>
        </row>
        <row r="39">
          <cell r="A39" t="str">
            <v>박만재</v>
          </cell>
          <cell r="B39" t="str">
            <v>경기94사1394</v>
          </cell>
          <cell r="C39" t="str">
            <v>011-9024-3828</v>
          </cell>
          <cell r="D39" t="str">
            <v>이천화물</v>
          </cell>
        </row>
        <row r="40">
          <cell r="A40" t="str">
            <v>정락훈</v>
          </cell>
          <cell r="B40" t="str">
            <v>경기94아1954</v>
          </cell>
          <cell r="C40" t="str">
            <v>011-232-4296</v>
          </cell>
          <cell r="D40" t="str">
            <v>대성냉동</v>
          </cell>
        </row>
        <row r="41">
          <cell r="A41" t="str">
            <v>강태복</v>
          </cell>
          <cell r="B41" t="str">
            <v>경기94사2294</v>
          </cell>
          <cell r="C41" t="str">
            <v>011-324-1744</v>
          </cell>
          <cell r="D41" t="str">
            <v>이천화물</v>
          </cell>
        </row>
        <row r="42">
          <cell r="A42" t="str">
            <v>신상희</v>
          </cell>
          <cell r="B42" t="str">
            <v>경기94바3420</v>
          </cell>
          <cell r="C42" t="str">
            <v>011-737-7210</v>
          </cell>
          <cell r="D42" t="str">
            <v>이천화물</v>
          </cell>
        </row>
        <row r="43">
          <cell r="A43" t="str">
            <v>박광성</v>
          </cell>
          <cell r="B43" t="str">
            <v>경기94사3661</v>
          </cell>
          <cell r="C43" t="str">
            <v>011-677-6512</v>
          </cell>
          <cell r="D43" t="str">
            <v>이천화물</v>
          </cell>
        </row>
        <row r="44">
          <cell r="A44" t="str">
            <v>홍연표</v>
          </cell>
          <cell r="B44" t="str">
            <v>경기94사3016</v>
          </cell>
          <cell r="C44" t="str">
            <v>011-687-6254</v>
          </cell>
          <cell r="D44" t="str">
            <v>이천화물</v>
          </cell>
        </row>
        <row r="45">
          <cell r="A45" t="str">
            <v>권종석</v>
          </cell>
          <cell r="B45" t="str">
            <v>경기94사3320</v>
          </cell>
          <cell r="C45" t="str">
            <v>011-398-2629</v>
          </cell>
          <cell r="D45" t="str">
            <v>이천화물</v>
          </cell>
        </row>
        <row r="46">
          <cell r="A46" t="str">
            <v>이도영</v>
          </cell>
          <cell r="B46" t="str">
            <v>경기81자6034</v>
          </cell>
          <cell r="C46" t="str">
            <v>019-313-5109</v>
          </cell>
          <cell r="D46" t="str">
            <v>이천화물</v>
          </cell>
        </row>
        <row r="47">
          <cell r="A47" t="str">
            <v>윤석호</v>
          </cell>
          <cell r="B47" t="str">
            <v>경기94사2725</v>
          </cell>
          <cell r="C47" t="str">
            <v>017-345-6896</v>
          </cell>
          <cell r="D47" t="str">
            <v>이천화물</v>
          </cell>
        </row>
        <row r="48">
          <cell r="A48" t="str">
            <v>안영만</v>
          </cell>
          <cell r="B48" t="str">
            <v>경기94사3468</v>
          </cell>
          <cell r="C48" t="str">
            <v>011-325-1280</v>
          </cell>
          <cell r="D48" t="str">
            <v>이천화물</v>
          </cell>
        </row>
        <row r="49">
          <cell r="A49" t="str">
            <v>김재선</v>
          </cell>
          <cell r="B49" t="str">
            <v>경기94사1383</v>
          </cell>
          <cell r="C49" t="str">
            <v>011-325-5375</v>
          </cell>
          <cell r="D49" t="str">
            <v>이천화물</v>
          </cell>
        </row>
        <row r="50">
          <cell r="A50" t="str">
            <v>임춘식</v>
          </cell>
          <cell r="D50" t="str">
            <v>이천화물</v>
          </cell>
        </row>
        <row r="51">
          <cell r="A51" t="str">
            <v>이경수</v>
          </cell>
          <cell r="B51" t="str">
            <v>경기94바9062</v>
          </cell>
          <cell r="C51" t="str">
            <v>018-273-1194</v>
          </cell>
          <cell r="D51" t="str">
            <v>이천화물</v>
          </cell>
        </row>
        <row r="52">
          <cell r="A52" t="str">
            <v>박정준</v>
          </cell>
          <cell r="B52">
            <v>9785</v>
          </cell>
          <cell r="C52" t="str">
            <v>019-320-1140</v>
          </cell>
          <cell r="D52" t="str">
            <v>대성냉동</v>
          </cell>
        </row>
        <row r="53">
          <cell r="A53" t="str">
            <v>문재광</v>
          </cell>
          <cell r="B53">
            <v>9793</v>
          </cell>
          <cell r="C53" t="str">
            <v>019-256-5199</v>
          </cell>
          <cell r="D53" t="str">
            <v>대성냉동</v>
          </cell>
        </row>
        <row r="54">
          <cell r="A54" t="str">
            <v>박노천</v>
          </cell>
          <cell r="B54" t="str">
            <v>경기94바4851</v>
          </cell>
          <cell r="C54" t="str">
            <v>010-9292-2797</v>
          </cell>
          <cell r="D54" t="str">
            <v>이천화물</v>
          </cell>
        </row>
        <row r="55">
          <cell r="A55" t="str">
            <v>이형중</v>
          </cell>
          <cell r="B55" t="str">
            <v>경기94사3683</v>
          </cell>
          <cell r="C55" t="str">
            <v>011-776-3301</v>
          </cell>
          <cell r="D55" t="str">
            <v>이천화물</v>
          </cell>
        </row>
        <row r="56">
          <cell r="A56" t="str">
            <v>이영학</v>
          </cell>
          <cell r="B56" t="str">
            <v>경기94사3149</v>
          </cell>
          <cell r="C56" t="str">
            <v>016-9335-5261</v>
          </cell>
          <cell r="D56" t="str">
            <v>이천화물</v>
          </cell>
        </row>
        <row r="57">
          <cell r="A57" t="str">
            <v>박인출</v>
          </cell>
          <cell r="B57">
            <v>7015</v>
          </cell>
          <cell r="C57" t="str">
            <v>010-3158-6801</v>
          </cell>
          <cell r="D57" t="str">
            <v>대성냉동</v>
          </cell>
        </row>
        <row r="58">
          <cell r="A58" t="str">
            <v>조양호</v>
          </cell>
          <cell r="B58" t="str">
            <v>경기94사3511</v>
          </cell>
          <cell r="C58" t="str">
            <v>011-9090-7395</v>
          </cell>
          <cell r="D58" t="str">
            <v>이천화물</v>
          </cell>
        </row>
        <row r="59">
          <cell r="A59" t="str">
            <v>최선복</v>
          </cell>
          <cell r="B59" t="str">
            <v>인천80자3112</v>
          </cell>
          <cell r="C59" t="str">
            <v>011-740-4873</v>
          </cell>
          <cell r="D59" t="str">
            <v>이천화물</v>
          </cell>
        </row>
        <row r="60">
          <cell r="A60" t="str">
            <v>이길용</v>
          </cell>
          <cell r="B60" t="str">
            <v>경기90사4896</v>
          </cell>
          <cell r="C60" t="str">
            <v>016-9590-9885</v>
          </cell>
          <cell r="D60" t="str">
            <v>이천화물</v>
          </cell>
        </row>
        <row r="61">
          <cell r="A61" t="str">
            <v>임창한</v>
          </cell>
          <cell r="B61" t="str">
            <v>대전88아6831</v>
          </cell>
          <cell r="C61" t="str">
            <v>011-9391-8266</v>
          </cell>
          <cell r="D61" t="str">
            <v>이천화물</v>
          </cell>
        </row>
        <row r="62">
          <cell r="A62" t="str">
            <v>김동주</v>
          </cell>
          <cell r="B62" t="str">
            <v>경기94사1921</v>
          </cell>
          <cell r="C62" t="str">
            <v>011-9943-0789</v>
          </cell>
          <cell r="D62" t="str">
            <v>이천화물</v>
          </cell>
        </row>
        <row r="63">
          <cell r="A63" t="str">
            <v>장경환</v>
          </cell>
          <cell r="B63" t="str">
            <v>경기94사2313</v>
          </cell>
          <cell r="C63" t="str">
            <v>011-273-1593</v>
          </cell>
          <cell r="D63" t="str">
            <v>이천화물</v>
          </cell>
        </row>
        <row r="64">
          <cell r="A64" t="str">
            <v>원득규</v>
          </cell>
          <cell r="B64">
            <v>5402</v>
          </cell>
          <cell r="C64" t="str">
            <v>011-716-3017</v>
          </cell>
          <cell r="D64" t="str">
            <v>대성냉동</v>
          </cell>
        </row>
        <row r="65">
          <cell r="A65" t="str">
            <v>정덕근</v>
          </cell>
          <cell r="B65" t="str">
            <v>서울85바3200</v>
          </cell>
          <cell r="C65" t="str">
            <v>011-298-0101</v>
          </cell>
          <cell r="D65" t="str">
            <v>이천화물</v>
          </cell>
        </row>
        <row r="66">
          <cell r="A66" t="str">
            <v>한수복</v>
          </cell>
          <cell r="B66" t="str">
            <v>경기94사1101</v>
          </cell>
          <cell r="C66" t="str">
            <v>011-711-9749</v>
          </cell>
          <cell r="D66" t="str">
            <v>이천화물</v>
          </cell>
        </row>
        <row r="67">
          <cell r="A67" t="str">
            <v>김명수</v>
          </cell>
          <cell r="B67" t="str">
            <v>경기95자7609</v>
          </cell>
          <cell r="C67" t="str">
            <v>011-214-8182</v>
          </cell>
          <cell r="D67" t="str">
            <v>이천화물</v>
          </cell>
        </row>
        <row r="68">
          <cell r="A68" t="str">
            <v>이대희</v>
          </cell>
          <cell r="B68" t="str">
            <v>경기94사3801</v>
          </cell>
          <cell r="C68" t="str">
            <v>011-326-0946</v>
          </cell>
          <cell r="D68" t="str">
            <v>이천화물</v>
          </cell>
        </row>
        <row r="69">
          <cell r="A69" t="str">
            <v>임철수</v>
          </cell>
          <cell r="B69" t="str">
            <v>서울87아8595</v>
          </cell>
          <cell r="D69" t="str">
            <v>이천화물</v>
          </cell>
        </row>
        <row r="70">
          <cell r="A70" t="str">
            <v>김만섭</v>
          </cell>
          <cell r="B70" t="str">
            <v>경기88자2416</v>
          </cell>
          <cell r="C70" t="str">
            <v>011-9014-5354</v>
          </cell>
          <cell r="D70" t="str">
            <v>이천화물</v>
          </cell>
        </row>
        <row r="71">
          <cell r="A71" t="str">
            <v>임지연</v>
          </cell>
          <cell r="B71" t="str">
            <v>서울87아8595</v>
          </cell>
          <cell r="C71" t="str">
            <v>010-4313-3132</v>
          </cell>
          <cell r="D71" t="str">
            <v>이천화물</v>
          </cell>
        </row>
        <row r="72">
          <cell r="A72" t="str">
            <v>이효주</v>
          </cell>
          <cell r="B72" t="str">
            <v>경기84바2521</v>
          </cell>
          <cell r="C72" t="str">
            <v>011-9055-5988</v>
          </cell>
          <cell r="D72" t="str">
            <v>이천화물</v>
          </cell>
        </row>
        <row r="73">
          <cell r="A73" t="str">
            <v>장성동</v>
          </cell>
          <cell r="B73" t="str">
            <v>충북90아1701</v>
          </cell>
          <cell r="C73" t="str">
            <v>011-714-6234</v>
          </cell>
          <cell r="D73" t="str">
            <v>이천화물</v>
          </cell>
        </row>
        <row r="74">
          <cell r="A74" t="str">
            <v>임재일</v>
          </cell>
          <cell r="B74" t="str">
            <v>서울88아1009</v>
          </cell>
          <cell r="C74" t="str">
            <v>017-220-7241</v>
          </cell>
          <cell r="D74" t="str">
            <v>이천화물</v>
          </cell>
        </row>
        <row r="75">
          <cell r="A75" t="str">
            <v>엄익창</v>
          </cell>
          <cell r="B75" t="str">
            <v>경기81바4689</v>
          </cell>
          <cell r="C75" t="str">
            <v>010-2059-6389</v>
          </cell>
          <cell r="D75" t="str">
            <v>이천화물</v>
          </cell>
        </row>
        <row r="76">
          <cell r="A76" t="str">
            <v>하헌영</v>
          </cell>
          <cell r="B76" t="str">
            <v>신우유통</v>
          </cell>
          <cell r="D76" t="str">
            <v>이천화물</v>
          </cell>
        </row>
        <row r="77">
          <cell r="A77" t="str">
            <v>김정남</v>
          </cell>
          <cell r="B77">
            <v>3552</v>
          </cell>
          <cell r="C77" t="str">
            <v>010-3668-5744</v>
          </cell>
          <cell r="D77" t="str">
            <v>이천화물</v>
          </cell>
        </row>
        <row r="78">
          <cell r="A78" t="str">
            <v>김문호</v>
          </cell>
          <cell r="B78">
            <v>8010</v>
          </cell>
          <cell r="C78" t="str">
            <v>011-341-0066</v>
          </cell>
          <cell r="D78" t="str">
            <v>이천화물</v>
          </cell>
        </row>
        <row r="79">
          <cell r="A79" t="str">
            <v>김명철</v>
          </cell>
          <cell r="B79" t="str">
            <v>강원86자1126</v>
          </cell>
          <cell r="C79" t="str">
            <v>011-9880-4417</v>
          </cell>
          <cell r="D79" t="str">
            <v>이천화물</v>
          </cell>
        </row>
        <row r="80">
          <cell r="A80" t="str">
            <v>정홍성</v>
          </cell>
          <cell r="B80" t="str">
            <v>인천86바5090</v>
          </cell>
          <cell r="C80" t="str">
            <v>011-9972-5290</v>
          </cell>
          <cell r="D80" t="str">
            <v>이천화물</v>
          </cell>
        </row>
        <row r="81">
          <cell r="A81" t="str">
            <v>하석원</v>
          </cell>
          <cell r="B81" t="str">
            <v>경기88사1360</v>
          </cell>
          <cell r="C81" t="str">
            <v>017-212-9684</v>
          </cell>
          <cell r="D81" t="str">
            <v>이천화물</v>
          </cell>
        </row>
        <row r="82">
          <cell r="A82" t="str">
            <v>이기성</v>
          </cell>
          <cell r="B82" t="str">
            <v>인천86바8934</v>
          </cell>
          <cell r="C82" t="str">
            <v>011-385-6809</v>
          </cell>
          <cell r="D82" t="str">
            <v>이천화물</v>
          </cell>
        </row>
        <row r="83">
          <cell r="A83" t="str">
            <v>유성철</v>
          </cell>
          <cell r="B83">
            <v>9799</v>
          </cell>
          <cell r="D83" t="str">
            <v>대성냉동</v>
          </cell>
        </row>
        <row r="84">
          <cell r="A84" t="str">
            <v>김진항</v>
          </cell>
          <cell r="B84" t="str">
            <v>경기87바2571</v>
          </cell>
          <cell r="C84" t="str">
            <v>011-9711-1082</v>
          </cell>
          <cell r="D84" t="str">
            <v>이천화물</v>
          </cell>
        </row>
        <row r="85">
          <cell r="A85" t="str">
            <v>이용삼</v>
          </cell>
          <cell r="B85" t="str">
            <v>경기92바2865</v>
          </cell>
          <cell r="C85" t="str">
            <v>017-811-8892</v>
          </cell>
          <cell r="D85" t="str">
            <v>이천화물</v>
          </cell>
        </row>
        <row r="86">
          <cell r="A86" t="str">
            <v>이경산</v>
          </cell>
          <cell r="B86" t="str">
            <v>경기86아1069</v>
          </cell>
          <cell r="C86" t="str">
            <v>011-233-3836</v>
          </cell>
          <cell r="D86" t="str">
            <v>이천화물</v>
          </cell>
        </row>
        <row r="87">
          <cell r="A87" t="str">
            <v>이종남</v>
          </cell>
          <cell r="B87" t="str">
            <v>서울88아3131</v>
          </cell>
          <cell r="C87" t="str">
            <v>011-326-2006</v>
          </cell>
          <cell r="D87" t="str">
            <v>이천화물</v>
          </cell>
        </row>
        <row r="88">
          <cell r="A88" t="str">
            <v>정상범</v>
          </cell>
          <cell r="B88" t="str">
            <v>경기87바3187</v>
          </cell>
          <cell r="C88" t="str">
            <v>017-365-8418</v>
          </cell>
          <cell r="D88" t="str">
            <v>이천화물</v>
          </cell>
        </row>
        <row r="89">
          <cell r="A89" t="str">
            <v>김춘식</v>
          </cell>
          <cell r="B89" t="str">
            <v>경기81자6892</v>
          </cell>
          <cell r="C89" t="str">
            <v>016-609-1414</v>
          </cell>
          <cell r="D89" t="str">
            <v>이천화물</v>
          </cell>
        </row>
        <row r="90">
          <cell r="A90" t="str">
            <v>신성열</v>
          </cell>
          <cell r="B90" t="str">
            <v>경기95자7643</v>
          </cell>
          <cell r="C90" t="str">
            <v>010-3939-3217</v>
          </cell>
          <cell r="D90" t="str">
            <v>이천화물</v>
          </cell>
        </row>
        <row r="91">
          <cell r="A91" t="str">
            <v>정상교</v>
          </cell>
          <cell r="B91">
            <v>6810</v>
          </cell>
          <cell r="C91" t="str">
            <v>011-323-8806</v>
          </cell>
          <cell r="D91" t="str">
            <v>대성냉동</v>
          </cell>
        </row>
        <row r="92">
          <cell r="A92" t="str">
            <v>김세기</v>
          </cell>
          <cell r="B92" t="str">
            <v>경기94사3399</v>
          </cell>
          <cell r="C92" t="str">
            <v>017-252-5757</v>
          </cell>
          <cell r="D92" t="str">
            <v>이천화물</v>
          </cell>
        </row>
        <row r="93">
          <cell r="A93" t="str">
            <v>송수동</v>
          </cell>
          <cell r="B93" t="str">
            <v>서울88아2531</v>
          </cell>
          <cell r="C93" t="str">
            <v>011-761-9858</v>
          </cell>
          <cell r="D93" t="str">
            <v>이천화물</v>
          </cell>
        </row>
        <row r="94">
          <cell r="A94" t="str">
            <v>전영준</v>
          </cell>
          <cell r="B94" t="str">
            <v>경기83바3832</v>
          </cell>
          <cell r="C94" t="str">
            <v>010-5444-7663</v>
          </cell>
          <cell r="D94" t="str">
            <v>이천화물</v>
          </cell>
        </row>
        <row r="95">
          <cell r="A95" t="str">
            <v>이진호</v>
          </cell>
          <cell r="B95" t="str">
            <v>경기94아1454</v>
          </cell>
          <cell r="D95" t="str">
            <v>이천화물</v>
          </cell>
        </row>
        <row r="96">
          <cell r="A96" t="str">
            <v>엄기세</v>
          </cell>
          <cell r="B96" t="str">
            <v>경기94사3083</v>
          </cell>
          <cell r="C96" t="str">
            <v>011-325-9557</v>
          </cell>
          <cell r="D96" t="str">
            <v>이천화물</v>
          </cell>
        </row>
        <row r="97">
          <cell r="A97" t="str">
            <v>이진패</v>
          </cell>
          <cell r="B97" t="str">
            <v>경기92바2833</v>
          </cell>
          <cell r="C97" t="str">
            <v>011-356-2494</v>
          </cell>
          <cell r="D97" t="str">
            <v>이천화물</v>
          </cell>
        </row>
        <row r="98">
          <cell r="A98" t="str">
            <v>김종수</v>
          </cell>
          <cell r="B98" t="str">
            <v>경기92아2888</v>
          </cell>
          <cell r="C98" t="str">
            <v>010-4011-6147</v>
          </cell>
          <cell r="D98" t="str">
            <v>이천화물</v>
          </cell>
        </row>
        <row r="99">
          <cell r="A99" t="str">
            <v>김종안</v>
          </cell>
          <cell r="B99" t="str">
            <v>경기95자4000</v>
          </cell>
          <cell r="C99" t="str">
            <v>011-345-2586</v>
          </cell>
          <cell r="D99" t="str">
            <v>이천화물</v>
          </cell>
        </row>
        <row r="100">
          <cell r="A100" t="str">
            <v>황동춘</v>
          </cell>
          <cell r="B100" t="str">
            <v>경기94사2587</v>
          </cell>
          <cell r="C100" t="str">
            <v>011-9004-0696</v>
          </cell>
          <cell r="D100" t="str">
            <v>이천화물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.총집계"/>
      <sheetName val="유류단가"/>
      <sheetName val="양산부대비(진환)"/>
      <sheetName val="양산CVS임시용차"/>
      <sheetName val="양산2부대비(성우)"/>
      <sheetName val="양산2CVS임시용차"/>
      <sheetName val="칠곡부대비(성진냉동)"/>
      <sheetName val="칠곡CVS임시용차"/>
      <sheetName val="제주부대비"/>
      <sheetName val="제주CVS임시용차"/>
      <sheetName val="제주일배부대비"/>
      <sheetName val="제주일배임시용차"/>
      <sheetName val="2.성우물류(공산,신선)"/>
      <sheetName val="3.성우물류(축산)"/>
      <sheetName val="7월양산센터임시용차(성우물류SM)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백홀"/>
      <sheetName val="용차-CVS"/>
      <sheetName val="용차-SM"/>
      <sheetName val="검수-SM"/>
      <sheetName val="3회전-SM"/>
      <sheetName val="배송점포수"/>
      <sheetName val="합계-CVS"/>
      <sheetName val="차량집계표-SM"/>
      <sheetName val="차량집계표-정육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0"/>
  <sheetViews>
    <sheetView showGridLines="0" tabSelected="1" zoomScale="75" zoomScaleNormal="75" zoomScalePageLayoutView="0" workbookViewId="0" topLeftCell="B1">
      <selection activeCell="B1" sqref="A1:IV16384"/>
    </sheetView>
  </sheetViews>
  <sheetFormatPr defaultColWidth="9.140625" defaultRowHeight="15"/>
  <cols>
    <col min="1" max="1" width="16.421875" style="3" bestFit="1" customWidth="1"/>
    <col min="2" max="2" width="10.57421875" style="3" bestFit="1" customWidth="1"/>
    <col min="3" max="3" width="15.57421875" style="4" bestFit="1" customWidth="1"/>
    <col min="4" max="4" width="19.140625" style="3" bestFit="1" customWidth="1"/>
    <col min="5" max="5" width="15.57421875" style="3" bestFit="1" customWidth="1"/>
    <col min="6" max="6" width="15.57421875" style="3" hidden="1" customWidth="1"/>
    <col min="7" max="7" width="6.8515625" style="3" customWidth="1"/>
    <col min="8" max="16384" width="9.00390625" style="1" customWidth="1"/>
  </cols>
  <sheetData>
    <row r="1" spans="1:7" ht="13.5">
      <c r="A1" s="59" t="s">
        <v>0</v>
      </c>
      <c r="B1" s="59"/>
      <c r="C1" s="59"/>
      <c r="D1" s="59"/>
      <c r="E1" s="59"/>
      <c r="F1" s="59"/>
      <c r="G1" s="1"/>
    </row>
    <row r="2" spans="1:7" ht="16.5">
      <c r="A2" s="2" t="s">
        <v>1</v>
      </c>
      <c r="F2" s="5" t="s">
        <v>2</v>
      </c>
      <c r="G2" s="5"/>
    </row>
    <row r="3" spans="1:7" ht="15">
      <c r="A3" s="6" t="s">
        <v>3</v>
      </c>
      <c r="B3" s="7" t="s">
        <v>4</v>
      </c>
      <c r="C3" s="7" t="s">
        <v>5</v>
      </c>
      <c r="D3" s="7" t="s">
        <v>6</v>
      </c>
      <c r="E3" s="7" t="s">
        <v>7</v>
      </c>
      <c r="F3" s="7" t="s">
        <v>8</v>
      </c>
      <c r="G3" s="7"/>
    </row>
    <row r="4" spans="1:8" s="16" customFormat="1" ht="30" customHeight="1">
      <c r="A4" s="13" t="s">
        <v>9</v>
      </c>
      <c r="B4" s="14" t="s">
        <v>10</v>
      </c>
      <c r="C4" s="14" t="s">
        <v>11</v>
      </c>
      <c r="D4" s="14" t="s">
        <v>13</v>
      </c>
      <c r="E4" s="15">
        <v>30000</v>
      </c>
      <c r="F4" s="15"/>
      <c r="G4" s="17">
        <v>4919</v>
      </c>
      <c r="H4" s="16" t="s">
        <v>88</v>
      </c>
    </row>
    <row r="5" spans="1:8" s="16" customFormat="1" ht="30" customHeight="1">
      <c r="A5" s="13" t="s">
        <v>9</v>
      </c>
      <c r="B5" s="14" t="s">
        <v>19</v>
      </c>
      <c r="C5" s="14" t="s">
        <v>11</v>
      </c>
      <c r="D5" s="14" t="s">
        <v>20</v>
      </c>
      <c r="E5" s="15">
        <v>30000</v>
      </c>
      <c r="F5" s="15"/>
      <c r="G5" s="17">
        <v>4920</v>
      </c>
      <c r="H5" s="16" t="s">
        <v>89</v>
      </c>
    </row>
    <row r="6" spans="1:8" s="16" customFormat="1" ht="30" customHeight="1">
      <c r="A6" s="13" t="s">
        <v>9</v>
      </c>
      <c r="B6" s="14" t="s">
        <v>10</v>
      </c>
      <c r="C6" s="14" t="s">
        <v>11</v>
      </c>
      <c r="D6" s="14" t="s">
        <v>21</v>
      </c>
      <c r="E6" s="15">
        <v>25000</v>
      </c>
      <c r="F6" s="15"/>
      <c r="G6" s="17">
        <v>4919</v>
      </c>
      <c r="H6" s="16" t="s">
        <v>88</v>
      </c>
    </row>
    <row r="7" spans="1:8" s="16" customFormat="1" ht="30" customHeight="1">
      <c r="A7" s="13" t="s">
        <v>9</v>
      </c>
      <c r="B7" s="14" t="s">
        <v>16</v>
      </c>
      <c r="C7" s="14" t="s">
        <v>11</v>
      </c>
      <c r="D7" s="14" t="s">
        <v>18</v>
      </c>
      <c r="E7" s="15">
        <v>65000</v>
      </c>
      <c r="F7" s="15"/>
      <c r="G7" s="17">
        <v>8967</v>
      </c>
      <c r="H7" s="16" t="s">
        <v>90</v>
      </c>
    </row>
    <row r="8" spans="1:8" s="16" customFormat="1" ht="30" customHeight="1">
      <c r="A8" s="13" t="s">
        <v>9</v>
      </c>
      <c r="B8" s="14" t="s">
        <v>15</v>
      </c>
      <c r="C8" s="14" t="s">
        <v>11</v>
      </c>
      <c r="D8" s="14" t="s">
        <v>22</v>
      </c>
      <c r="E8" s="15">
        <v>20000</v>
      </c>
      <c r="F8" s="15"/>
      <c r="G8" s="17">
        <v>4158</v>
      </c>
      <c r="H8" s="16" t="s">
        <v>91</v>
      </c>
    </row>
    <row r="9" spans="1:8" s="16" customFormat="1" ht="30" customHeight="1">
      <c r="A9" s="13" t="s">
        <v>9</v>
      </c>
      <c r="B9" s="14" t="s">
        <v>14</v>
      </c>
      <c r="C9" s="14" t="s">
        <v>11</v>
      </c>
      <c r="D9" s="14" t="s">
        <v>12</v>
      </c>
      <c r="E9" s="15">
        <v>20000</v>
      </c>
      <c r="F9" s="15"/>
      <c r="G9" s="17">
        <v>7009</v>
      </c>
      <c r="H9" s="16" t="s">
        <v>92</v>
      </c>
    </row>
    <row r="10" spans="1:8" s="16" customFormat="1" ht="30" customHeight="1">
      <c r="A10" s="13" t="s">
        <v>9</v>
      </c>
      <c r="B10" s="14" t="s">
        <v>23</v>
      </c>
      <c r="C10" s="14" t="s">
        <v>11</v>
      </c>
      <c r="D10" s="14" t="s">
        <v>24</v>
      </c>
      <c r="E10" s="15">
        <v>25000</v>
      </c>
      <c r="F10" s="15"/>
      <c r="G10" s="17">
        <v>4919</v>
      </c>
      <c r="H10" s="16" t="s">
        <v>88</v>
      </c>
    </row>
    <row r="11" spans="1:8" s="16" customFormat="1" ht="30" customHeight="1">
      <c r="A11" s="13" t="s">
        <v>9</v>
      </c>
      <c r="B11" s="14" t="s">
        <v>25</v>
      </c>
      <c r="C11" s="14" t="s">
        <v>11</v>
      </c>
      <c r="D11" s="14" t="s">
        <v>12</v>
      </c>
      <c r="E11" s="15">
        <v>20000</v>
      </c>
      <c r="F11" s="15"/>
      <c r="G11" s="17">
        <v>6024</v>
      </c>
      <c r="H11" s="16" t="s">
        <v>93</v>
      </c>
    </row>
    <row r="12" spans="1:8" s="16" customFormat="1" ht="30" customHeight="1">
      <c r="A12" s="13" t="s">
        <v>9</v>
      </c>
      <c r="B12" s="14" t="s">
        <v>17</v>
      </c>
      <c r="C12" s="14" t="s">
        <v>11</v>
      </c>
      <c r="D12" s="14" t="s">
        <v>26</v>
      </c>
      <c r="E12" s="15">
        <v>70000</v>
      </c>
      <c r="F12" s="15"/>
      <c r="G12" s="17">
        <v>8967</v>
      </c>
      <c r="H12" s="16" t="s">
        <v>90</v>
      </c>
    </row>
    <row r="13" spans="1:7" ht="22.5" customHeight="1">
      <c r="A13" s="8" t="s">
        <v>27</v>
      </c>
      <c r="B13" s="8"/>
      <c r="C13" s="9"/>
      <c r="D13" s="8"/>
      <c r="E13" s="10">
        <f>SUM(E4:E12)</f>
        <v>305000</v>
      </c>
      <c r="F13" s="10">
        <f>SUM(F4:F12)</f>
        <v>0</v>
      </c>
      <c r="G13" s="10"/>
    </row>
    <row r="14" ht="22.5" customHeight="1" hidden="1"/>
    <row r="15" spans="5:7" ht="13.5" hidden="1">
      <c r="E15" s="11" t="s">
        <v>11</v>
      </c>
      <c r="F15" s="12">
        <f>SUM(E4:F12)</f>
        <v>305000</v>
      </c>
      <c r="G15" s="12"/>
    </row>
    <row r="16" spans="5:7" ht="13.5" hidden="1">
      <c r="E16" s="11" t="s">
        <v>28</v>
      </c>
      <c r="F16" s="12" t="e">
        <f>SUM(#REF!)</f>
        <v>#REF!</v>
      </c>
      <c r="G16" s="12"/>
    </row>
    <row r="17" spans="5:7" ht="13.5" hidden="1">
      <c r="E17" s="11" t="s">
        <v>29</v>
      </c>
      <c r="F17" s="12" t="e">
        <f>SUM(#REF!)</f>
        <v>#REF!</v>
      </c>
      <c r="G17" s="12"/>
    </row>
    <row r="18" spans="5:7" ht="13.5" hidden="1">
      <c r="E18" s="11" t="s">
        <v>30</v>
      </c>
      <c r="F18" s="12" t="e">
        <f>SUM(#REF!)</f>
        <v>#REF!</v>
      </c>
      <c r="G18" s="12"/>
    </row>
    <row r="19" spans="5:7" ht="13.5" hidden="1">
      <c r="E19" s="11" t="s">
        <v>31</v>
      </c>
      <c r="F19" s="12" t="s">
        <v>32</v>
      </c>
      <c r="G19" s="12"/>
    </row>
    <row r="20" spans="5:7" ht="13.5" hidden="1">
      <c r="E20" s="11" t="s">
        <v>33</v>
      </c>
      <c r="F20" s="12" t="e">
        <f>SUM(F15:F19)</f>
        <v>#REF!</v>
      </c>
      <c r="G20" s="12"/>
    </row>
    <row r="22" spans="4:5" ht="19.5" customHeight="1">
      <c r="D22" s="58" t="s">
        <v>88</v>
      </c>
      <c r="E22" s="58">
        <f>SUMIF(H$4:H$12,"이창환",E$4:E$120)</f>
        <v>80000</v>
      </c>
    </row>
    <row r="23" spans="4:5" ht="19.5" customHeight="1">
      <c r="D23" s="58" t="s">
        <v>89</v>
      </c>
      <c r="E23" s="58">
        <f>SUMIF(H$4:H$12,"우태석",E$4:E$120)</f>
        <v>30000</v>
      </c>
    </row>
    <row r="24" spans="4:5" ht="19.5" customHeight="1">
      <c r="D24" s="58" t="s">
        <v>90</v>
      </c>
      <c r="E24" s="58">
        <f>SUMIF(H$4:H$12,"김원만",E$4:E$120)</f>
        <v>135000</v>
      </c>
    </row>
    <row r="25" spans="4:5" ht="19.5" customHeight="1">
      <c r="D25" s="58" t="s">
        <v>93</v>
      </c>
      <c r="E25" s="58">
        <f>SUMIF(H$4:H$12,"서영구",E$4:E$120)</f>
        <v>20000</v>
      </c>
    </row>
    <row r="26" spans="4:5" ht="19.5" customHeight="1">
      <c r="D26" s="58" t="s">
        <v>91</v>
      </c>
      <c r="E26" s="58">
        <f>SUMIF(H$4:H$12,"이재호",E$4:E$120)</f>
        <v>20000</v>
      </c>
    </row>
    <row r="27" spans="4:5" ht="19.5" customHeight="1">
      <c r="D27" s="58" t="s">
        <v>92</v>
      </c>
      <c r="E27" s="58">
        <f>SUMIF(H$4:H$12,"서정흔",E$4:E$120)</f>
        <v>20000</v>
      </c>
    </row>
    <row r="28" spans="4:5" ht="19.5" customHeight="1">
      <c r="D28" s="58"/>
      <c r="E28" s="58">
        <f>SUM(E22:E27)</f>
        <v>305000</v>
      </c>
    </row>
    <row r="29" ht="13.5">
      <c r="D29" s="16"/>
    </row>
    <row r="30" ht="13.5">
      <c r="D30" s="16"/>
    </row>
  </sheetData>
  <sheetProtection/>
  <mergeCells count="1">
    <mergeCell ref="A1:F1"/>
  </mergeCells>
  <printOptions/>
  <pageMargins left="0.75" right="0.28" top="0.5" bottom="0.26" header="0.5" footer="0.5"/>
  <pageSetup fitToHeight="1" fitToWidth="1" horizontalDpi="300" verticalDpi="3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1"/>
  <sheetViews>
    <sheetView showGridLines="0" zoomScale="90" zoomScaleNormal="90" zoomScalePageLayoutView="0" workbookViewId="0" topLeftCell="A1">
      <selection activeCell="F7" sqref="F7"/>
    </sheetView>
  </sheetViews>
  <sheetFormatPr defaultColWidth="9.140625" defaultRowHeight="15"/>
  <cols>
    <col min="1" max="1" width="5.57421875" style="36" customWidth="1"/>
    <col min="2" max="2" width="9.8515625" style="36" customWidth="1"/>
    <col min="3" max="4" width="13.421875" style="36" customWidth="1"/>
    <col min="5" max="5" width="9.140625" style="36" bestFit="1" customWidth="1"/>
    <col min="6" max="6" width="14.421875" style="36" bestFit="1" customWidth="1"/>
    <col min="7" max="7" width="12.7109375" style="36" customWidth="1"/>
    <col min="8" max="251" width="9.00390625" style="35" customWidth="1"/>
    <col min="252" max="252" width="5.57421875" style="35" customWidth="1"/>
    <col min="253" max="253" width="9.8515625" style="35" customWidth="1"/>
    <col min="254" max="255" width="13.421875" style="35" customWidth="1"/>
    <col min="256" max="16384" width="9.140625" style="35" bestFit="1" customWidth="1"/>
  </cols>
  <sheetData>
    <row r="1" spans="1:7" ht="16.5">
      <c r="A1" s="60" t="s">
        <v>64</v>
      </c>
      <c r="B1" s="60"/>
      <c r="C1" s="60"/>
      <c r="D1" s="60"/>
      <c r="E1" s="60"/>
      <c r="F1" s="60"/>
      <c r="G1" s="60"/>
    </row>
    <row r="2" spans="1:6" ht="16.5">
      <c r="A2" s="42" t="s">
        <v>59</v>
      </c>
      <c r="B2" s="37"/>
      <c r="C2" s="38"/>
      <c r="D2" s="39"/>
      <c r="F2" s="43"/>
    </row>
    <row r="3" spans="1:7" s="47" customFormat="1" ht="13.5">
      <c r="A3" s="44" t="s">
        <v>38</v>
      </c>
      <c r="B3" s="44" t="s">
        <v>39</v>
      </c>
      <c r="C3" s="44" t="s">
        <v>40</v>
      </c>
      <c r="D3" s="44" t="s">
        <v>41</v>
      </c>
      <c r="E3" s="44" t="s">
        <v>42</v>
      </c>
      <c r="F3" s="45" t="s">
        <v>43</v>
      </c>
      <c r="G3" s="46" t="s">
        <v>47</v>
      </c>
    </row>
    <row r="4" spans="1:7" s="53" customFormat="1" ht="16.5" customHeight="1">
      <c r="A4" s="50">
        <v>1</v>
      </c>
      <c r="B4" s="48" t="s">
        <v>56</v>
      </c>
      <c r="C4" s="48" t="s">
        <v>60</v>
      </c>
      <c r="D4" s="48" t="s">
        <v>57</v>
      </c>
      <c r="E4" s="50" t="s">
        <v>58</v>
      </c>
      <c r="F4" s="50">
        <v>15380</v>
      </c>
      <c r="G4" s="52"/>
    </row>
    <row r="5" spans="1:7" s="53" customFormat="1" ht="16.5" customHeight="1">
      <c r="A5" s="50">
        <v>2</v>
      </c>
      <c r="B5" s="48" t="s">
        <v>49</v>
      </c>
      <c r="C5" s="48" t="s">
        <v>62</v>
      </c>
      <c r="D5" s="48" t="s">
        <v>57</v>
      </c>
      <c r="E5" s="50" t="s">
        <v>58</v>
      </c>
      <c r="F5" s="50">
        <v>15380</v>
      </c>
      <c r="G5" s="52"/>
    </row>
    <row r="6" spans="1:7" s="51" customFormat="1" ht="15" customHeight="1">
      <c r="A6" s="61" t="s">
        <v>61</v>
      </c>
      <c r="B6" s="61"/>
      <c r="C6" s="61"/>
      <c r="D6" s="61"/>
      <c r="E6" s="61"/>
      <c r="F6" s="49">
        <f>SUM(F4:F5)</f>
        <v>30760</v>
      </c>
      <c r="G6" s="50"/>
    </row>
    <row r="7" ht="16.5">
      <c r="F7" s="40"/>
    </row>
    <row r="10" ht="16.5">
      <c r="D10" s="41"/>
    </row>
    <row r="11" ht="16.5">
      <c r="D11" s="41"/>
    </row>
  </sheetData>
  <sheetProtection/>
  <mergeCells count="2">
    <mergeCell ref="A1:G1"/>
    <mergeCell ref="A6:E6"/>
  </mergeCells>
  <printOptions/>
  <pageMargins left="0.3937007874015748" right="0.3937007874015748" top="0.32" bottom="0.3937007874015748" header="0.15748031496062992" footer="0.2755905511811024"/>
  <pageSetup horizontalDpi="300" verticalDpi="3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4"/>
  <sheetViews>
    <sheetView showGridLines="0" zoomScale="90" zoomScaleNormal="90" zoomScalePageLayoutView="0" workbookViewId="0" topLeftCell="A1">
      <selection activeCell="E16" sqref="E16"/>
    </sheetView>
  </sheetViews>
  <sheetFormatPr defaultColWidth="14.421875" defaultRowHeight="15"/>
  <cols>
    <col min="1" max="1" width="5.57421875" style="36" customWidth="1"/>
    <col min="2" max="3" width="13.421875" style="36" customWidth="1"/>
    <col min="4" max="4" width="9.140625" style="36" bestFit="1" customWidth="1"/>
    <col min="5" max="5" width="14.421875" style="36" bestFit="1" customWidth="1"/>
    <col min="6" max="6" width="12.7109375" style="36" customWidth="1"/>
    <col min="7" max="250" width="9.00390625" style="35" customWidth="1"/>
    <col min="251" max="251" width="5.57421875" style="35" customWidth="1"/>
    <col min="252" max="252" width="9.8515625" style="35" customWidth="1"/>
    <col min="253" max="254" width="13.421875" style="35" customWidth="1"/>
    <col min="255" max="255" width="9.140625" style="35" bestFit="1" customWidth="1"/>
    <col min="256" max="16384" width="14.421875" style="35" bestFit="1" customWidth="1"/>
  </cols>
  <sheetData>
    <row r="1" spans="1:6" ht="16.5">
      <c r="A1" s="60" t="s">
        <v>63</v>
      </c>
      <c r="B1" s="60"/>
      <c r="C1" s="60"/>
      <c r="D1" s="60"/>
      <c r="E1" s="60"/>
      <c r="F1" s="60"/>
    </row>
    <row r="2" spans="1:5" ht="16.5">
      <c r="A2" s="42" t="s">
        <v>65</v>
      </c>
      <c r="B2" s="38"/>
      <c r="C2" s="39"/>
      <c r="E2" s="43"/>
    </row>
    <row r="3" spans="1:6" s="47" customFormat="1" ht="13.5">
      <c r="A3" s="44" t="s">
        <v>38</v>
      </c>
      <c r="B3" s="44" t="s">
        <v>40</v>
      </c>
      <c r="C3" s="44" t="s">
        <v>67</v>
      </c>
      <c r="D3" s="44" t="s">
        <v>42</v>
      </c>
      <c r="E3" s="45" t="s">
        <v>43</v>
      </c>
      <c r="F3" s="46" t="s">
        <v>47</v>
      </c>
    </row>
    <row r="4" spans="1:6" s="53" customFormat="1" ht="16.5" customHeight="1">
      <c r="A4" s="50">
        <v>1</v>
      </c>
      <c r="B4" s="48" t="s">
        <v>66</v>
      </c>
      <c r="C4" s="48">
        <v>2</v>
      </c>
      <c r="D4" s="50" t="s">
        <v>68</v>
      </c>
      <c r="E4" s="50">
        <v>90000</v>
      </c>
      <c r="F4" s="52"/>
    </row>
    <row r="5" spans="1:6" s="53" customFormat="1" ht="16.5" customHeight="1">
      <c r="A5" s="50">
        <v>2</v>
      </c>
      <c r="B5" s="48" t="s">
        <v>69</v>
      </c>
      <c r="C5" s="48">
        <v>1</v>
      </c>
      <c r="D5" s="50" t="s">
        <v>70</v>
      </c>
      <c r="E5" s="50">
        <v>45000</v>
      </c>
      <c r="F5" s="52"/>
    </row>
    <row r="6" spans="1:6" s="53" customFormat="1" ht="16.5" customHeight="1">
      <c r="A6" s="50">
        <v>3</v>
      </c>
      <c r="B6" s="48" t="s">
        <v>69</v>
      </c>
      <c r="C6" s="48">
        <v>1</v>
      </c>
      <c r="D6" s="50" t="s">
        <v>71</v>
      </c>
      <c r="E6" s="50">
        <v>45000</v>
      </c>
      <c r="F6" s="52"/>
    </row>
    <row r="7" spans="1:6" s="53" customFormat="1" ht="16.5" customHeight="1">
      <c r="A7" s="50">
        <v>4</v>
      </c>
      <c r="B7" s="48" t="s">
        <v>66</v>
      </c>
      <c r="C7" s="48">
        <v>1</v>
      </c>
      <c r="D7" s="50" t="s">
        <v>72</v>
      </c>
      <c r="E7" s="50">
        <v>45000</v>
      </c>
      <c r="F7" s="52"/>
    </row>
    <row r="8" spans="1:6" s="53" customFormat="1" ht="16.5" customHeight="1">
      <c r="A8" s="50">
        <v>5</v>
      </c>
      <c r="B8" s="48" t="s">
        <v>73</v>
      </c>
      <c r="C8" s="48">
        <v>1</v>
      </c>
      <c r="D8" s="50" t="s">
        <v>72</v>
      </c>
      <c r="E8" s="50">
        <v>45000</v>
      </c>
      <c r="F8" s="52"/>
    </row>
    <row r="9" spans="1:6" s="51" customFormat="1" ht="15" customHeight="1">
      <c r="A9" s="61" t="s">
        <v>61</v>
      </c>
      <c r="B9" s="61"/>
      <c r="C9" s="61"/>
      <c r="D9" s="61"/>
      <c r="E9" s="49">
        <f>SUM(E4:E8)</f>
        <v>270000</v>
      </c>
      <c r="F9" s="50"/>
    </row>
    <row r="10" spans="4:5" ht="16.5">
      <c r="D10" s="54" t="s">
        <v>68</v>
      </c>
      <c r="E10" s="55">
        <f>E4</f>
        <v>90000</v>
      </c>
    </row>
    <row r="11" spans="4:5" ht="16.5">
      <c r="D11" s="54" t="s">
        <v>70</v>
      </c>
      <c r="E11" s="56">
        <f>E5</f>
        <v>45000</v>
      </c>
    </row>
    <row r="12" spans="4:5" ht="16.5">
      <c r="D12" s="54" t="s">
        <v>71</v>
      </c>
      <c r="E12" s="56">
        <f>E6</f>
        <v>45000</v>
      </c>
    </row>
    <row r="13" spans="3:5" ht="16.5">
      <c r="C13" s="41"/>
      <c r="D13" s="54" t="s">
        <v>72</v>
      </c>
      <c r="E13" s="56">
        <f>SUM(E7:E8)</f>
        <v>90000</v>
      </c>
    </row>
    <row r="14" spans="3:5" ht="16.5">
      <c r="C14" s="41"/>
      <c r="D14" s="54"/>
      <c r="E14" s="57">
        <f>SUM(E10:E13)</f>
        <v>270000</v>
      </c>
    </row>
  </sheetData>
  <sheetProtection/>
  <mergeCells count="2">
    <mergeCell ref="A1:F1"/>
    <mergeCell ref="A9:D9"/>
  </mergeCells>
  <printOptions/>
  <pageMargins left="0.3937007874015748" right="0.3937007874015748" top="0.32" bottom="0.3937007874015748" header="0.15748031496062992" footer="0.2755905511811024"/>
  <pageSetup horizontalDpi="300" verticalDpi="3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"/>
  <sheetViews>
    <sheetView showGridLines="0" zoomScale="75" zoomScaleNormal="75" zoomScalePageLayoutView="0" workbookViewId="0" topLeftCell="A1">
      <selection activeCell="F13" sqref="F13"/>
    </sheetView>
  </sheetViews>
  <sheetFormatPr defaultColWidth="9.140625" defaultRowHeight="19.5" customHeight="1"/>
  <cols>
    <col min="1" max="1" width="8.00390625" style="3" bestFit="1" customWidth="1"/>
    <col min="2" max="2" width="12.421875" style="3" customWidth="1"/>
    <col min="3" max="3" width="8.57421875" style="4" customWidth="1"/>
    <col min="4" max="4" width="15.7109375" style="3" customWidth="1"/>
    <col min="5" max="5" width="15.7109375" style="34" customWidth="1"/>
    <col min="6" max="7" width="15.7109375" style="3" customWidth="1"/>
    <col min="8" max="8" width="17.57421875" style="1" customWidth="1"/>
    <col min="9" max="9" width="16.421875" style="1" customWidth="1"/>
    <col min="10" max="10" width="26.421875" style="1" bestFit="1" customWidth="1"/>
    <col min="11" max="16384" width="9.00390625" style="1" customWidth="1"/>
  </cols>
  <sheetData>
    <row r="1" spans="1:8" ht="19.5" customHeight="1">
      <c r="A1" s="62" t="s">
        <v>35</v>
      </c>
      <c r="B1" s="62"/>
      <c r="C1" s="62"/>
      <c r="D1" s="62"/>
      <c r="E1" s="62"/>
      <c r="F1" s="62"/>
      <c r="G1" s="62"/>
      <c r="H1" s="62"/>
    </row>
    <row r="2" spans="1:9" ht="19.5" customHeight="1">
      <c r="A2" s="63" t="s">
        <v>36</v>
      </c>
      <c r="B2" s="63"/>
      <c r="C2" s="18"/>
      <c r="D2" s="18"/>
      <c r="E2" s="18"/>
      <c r="F2" s="18"/>
      <c r="G2" s="18"/>
      <c r="H2" s="19"/>
      <c r="I2" s="20" t="s">
        <v>37</v>
      </c>
    </row>
    <row r="3" spans="1:10" ht="19.5" customHeight="1">
      <c r="A3" s="21" t="s">
        <v>38</v>
      </c>
      <c r="B3" s="21" t="s">
        <v>39</v>
      </c>
      <c r="C3" s="21" t="s">
        <v>40</v>
      </c>
      <c r="D3" s="21" t="s">
        <v>41</v>
      </c>
      <c r="E3" s="21" t="s">
        <v>42</v>
      </c>
      <c r="F3" s="21" t="s">
        <v>43</v>
      </c>
      <c r="G3" s="21" t="s">
        <v>44</v>
      </c>
      <c r="H3" s="21" t="s">
        <v>45</v>
      </c>
      <c r="I3" s="22" t="s">
        <v>46</v>
      </c>
      <c r="J3" s="23" t="s">
        <v>47</v>
      </c>
    </row>
    <row r="4" spans="1:10" ht="19.5" customHeight="1">
      <c r="A4" s="24">
        <v>22</v>
      </c>
      <c r="B4" s="25" t="s">
        <v>52</v>
      </c>
      <c r="C4" s="26" t="s">
        <v>48</v>
      </c>
      <c r="D4" s="25" t="s">
        <v>53</v>
      </c>
      <c r="E4" s="27" t="s">
        <v>54</v>
      </c>
      <c r="F4" s="28">
        <v>60000</v>
      </c>
      <c r="G4" s="25" t="s">
        <v>55</v>
      </c>
      <c r="H4" s="25" t="s">
        <v>50</v>
      </c>
      <c r="I4" s="29" t="s">
        <v>51</v>
      </c>
      <c r="J4" s="30"/>
    </row>
    <row r="5" spans="1:10" ht="19.5" customHeight="1">
      <c r="A5" s="31"/>
      <c r="B5" s="32"/>
      <c r="C5" s="32"/>
      <c r="D5" s="32"/>
      <c r="E5" s="31"/>
      <c r="F5" s="33">
        <f>SUM(F4)</f>
        <v>60000</v>
      </c>
      <c r="G5" s="32"/>
      <c r="H5" s="8"/>
      <c r="I5" s="8"/>
      <c r="J5" s="8"/>
    </row>
  </sheetData>
  <sheetProtection/>
  <mergeCells count="2">
    <mergeCell ref="A1:H1"/>
    <mergeCell ref="A2:B2"/>
  </mergeCells>
  <printOptions/>
  <pageMargins left="0.24" right="0.2" top="0.3" bottom="0.27" header="0.22" footer="0.19"/>
  <pageSetup fitToHeight="1" fitToWidth="1" horizontalDpi="300" verticalDpi="300" orientation="landscape" paperSize="9" scale="86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3"/>
  <sheetViews>
    <sheetView showGridLines="0" zoomScale="90" zoomScaleNormal="90" zoomScalePageLayoutView="0" workbookViewId="0" topLeftCell="A1">
      <selection activeCell="G15" sqref="G15"/>
    </sheetView>
  </sheetViews>
  <sheetFormatPr defaultColWidth="14.421875" defaultRowHeight="15"/>
  <cols>
    <col min="1" max="1" width="5.57421875" style="36" customWidth="1"/>
    <col min="2" max="2" width="13.421875" style="36" customWidth="1"/>
    <col min="3" max="3" width="9.140625" style="36" bestFit="1" customWidth="1"/>
    <col min="4" max="4" width="14.421875" style="36" bestFit="1" customWidth="1"/>
    <col min="5" max="5" width="12.7109375" style="36" customWidth="1"/>
    <col min="6" max="249" width="9.00390625" style="35" customWidth="1"/>
    <col min="250" max="250" width="5.57421875" style="35" customWidth="1"/>
    <col min="251" max="251" width="9.8515625" style="35" customWidth="1"/>
    <col min="252" max="253" width="13.421875" style="35" customWidth="1"/>
    <col min="254" max="254" width="9.140625" style="35" bestFit="1" customWidth="1"/>
    <col min="255" max="16384" width="14.421875" style="35" customWidth="1"/>
  </cols>
  <sheetData>
    <row r="1" spans="1:5" ht="16.5">
      <c r="A1" s="60" t="s">
        <v>74</v>
      </c>
      <c r="B1" s="60"/>
      <c r="C1" s="60"/>
      <c r="D1" s="60"/>
      <c r="E1" s="60"/>
    </row>
    <row r="2" spans="1:4" ht="16.5">
      <c r="A2" s="42" t="s">
        <v>75</v>
      </c>
      <c r="B2" s="38"/>
      <c r="D2" s="43"/>
    </row>
    <row r="3" spans="1:5" s="47" customFormat="1" ht="27" customHeight="1">
      <c r="A3" s="44" t="s">
        <v>38</v>
      </c>
      <c r="B3" s="44" t="s">
        <v>40</v>
      </c>
      <c r="C3" s="44" t="s">
        <v>42</v>
      </c>
      <c r="D3" s="45" t="s">
        <v>43</v>
      </c>
      <c r="E3" s="46" t="s">
        <v>47</v>
      </c>
    </row>
    <row r="4" spans="1:5" s="53" customFormat="1" ht="27" customHeight="1">
      <c r="A4" s="50">
        <v>1</v>
      </c>
      <c r="B4" s="48" t="s">
        <v>76</v>
      </c>
      <c r="C4" s="50" t="s">
        <v>77</v>
      </c>
      <c r="D4" s="50">
        <v>100000</v>
      </c>
      <c r="E4" s="52"/>
    </row>
    <row r="5" spans="1:5" s="53" customFormat="1" ht="27" customHeight="1">
      <c r="A5" s="50">
        <f>A4+1</f>
        <v>2</v>
      </c>
      <c r="B5" s="48" t="s">
        <v>76</v>
      </c>
      <c r="C5" s="50" t="s">
        <v>78</v>
      </c>
      <c r="D5" s="50">
        <v>40000</v>
      </c>
      <c r="E5" s="52"/>
    </row>
    <row r="6" spans="1:5" s="53" customFormat="1" ht="27" customHeight="1">
      <c r="A6" s="50">
        <f aca="true" t="shared" si="0" ref="A6:A14">A5+1</f>
        <v>3</v>
      </c>
      <c r="B6" s="48" t="s">
        <v>76</v>
      </c>
      <c r="C6" s="50" t="s">
        <v>79</v>
      </c>
      <c r="D6" s="50">
        <v>100000</v>
      </c>
      <c r="E6" s="52"/>
    </row>
    <row r="7" spans="1:5" s="53" customFormat="1" ht="27" customHeight="1">
      <c r="A7" s="50">
        <f t="shared" si="0"/>
        <v>4</v>
      </c>
      <c r="B7" s="48" t="s">
        <v>76</v>
      </c>
      <c r="C7" s="50" t="s">
        <v>80</v>
      </c>
      <c r="D7" s="50">
        <v>90000</v>
      </c>
      <c r="E7" s="52"/>
    </row>
    <row r="8" spans="1:5" s="53" customFormat="1" ht="27" customHeight="1">
      <c r="A8" s="50">
        <f t="shared" si="0"/>
        <v>5</v>
      </c>
      <c r="B8" s="48" t="s">
        <v>76</v>
      </c>
      <c r="C8" s="50" t="s">
        <v>81</v>
      </c>
      <c r="D8" s="50">
        <v>50000</v>
      </c>
      <c r="E8" s="52"/>
    </row>
    <row r="9" spans="1:5" s="53" customFormat="1" ht="27" customHeight="1">
      <c r="A9" s="50">
        <f t="shared" si="0"/>
        <v>6</v>
      </c>
      <c r="B9" s="48" t="s">
        <v>76</v>
      </c>
      <c r="C9" s="50" t="s">
        <v>82</v>
      </c>
      <c r="D9" s="50">
        <v>50000</v>
      </c>
      <c r="E9" s="52"/>
    </row>
    <row r="10" spans="1:5" s="53" customFormat="1" ht="27" customHeight="1">
      <c r="A10" s="50">
        <f t="shared" si="0"/>
        <v>7</v>
      </c>
      <c r="B10" s="48" t="s">
        <v>83</v>
      </c>
      <c r="C10" s="50" t="s">
        <v>77</v>
      </c>
      <c r="D10" s="50">
        <v>20000</v>
      </c>
      <c r="E10" s="52"/>
    </row>
    <row r="11" spans="1:5" s="53" customFormat="1" ht="27" customHeight="1">
      <c r="A11" s="50">
        <f t="shared" si="0"/>
        <v>8</v>
      </c>
      <c r="B11" s="48" t="s">
        <v>83</v>
      </c>
      <c r="C11" s="50" t="s">
        <v>84</v>
      </c>
      <c r="D11" s="50">
        <v>200000</v>
      </c>
      <c r="E11" s="52"/>
    </row>
    <row r="12" spans="1:5" s="53" customFormat="1" ht="27" customHeight="1">
      <c r="A12" s="50">
        <f t="shared" si="0"/>
        <v>9</v>
      </c>
      <c r="B12" s="48" t="s">
        <v>83</v>
      </c>
      <c r="C12" s="50" t="s">
        <v>85</v>
      </c>
      <c r="D12" s="50">
        <v>20000</v>
      </c>
      <c r="E12" s="52"/>
    </row>
    <row r="13" spans="1:5" s="53" customFormat="1" ht="27" customHeight="1">
      <c r="A13" s="50">
        <f t="shared" si="0"/>
        <v>10</v>
      </c>
      <c r="B13" s="48" t="s">
        <v>86</v>
      </c>
      <c r="C13" s="50" t="s">
        <v>84</v>
      </c>
      <c r="D13" s="50">
        <v>80000</v>
      </c>
      <c r="E13" s="52"/>
    </row>
    <row r="14" spans="1:5" s="53" customFormat="1" ht="27" customHeight="1">
      <c r="A14" s="50">
        <f t="shared" si="0"/>
        <v>11</v>
      </c>
      <c r="B14" s="48" t="s">
        <v>86</v>
      </c>
      <c r="C14" s="50" t="s">
        <v>87</v>
      </c>
      <c r="D14" s="50">
        <v>80000</v>
      </c>
      <c r="E14" s="52"/>
    </row>
    <row r="15" spans="1:5" s="51" customFormat="1" ht="27" customHeight="1">
      <c r="A15" s="61" t="s">
        <v>61</v>
      </c>
      <c r="B15" s="61"/>
      <c r="C15" s="61"/>
      <c r="D15" s="49">
        <f>SUM(D4:D14)</f>
        <v>830000</v>
      </c>
      <c r="E15" s="50"/>
    </row>
    <row r="16" spans="3:4" ht="16.5">
      <c r="C16" s="54" t="s">
        <v>77</v>
      </c>
      <c r="D16" s="55">
        <f>SUM(D4,D10)</f>
        <v>120000</v>
      </c>
    </row>
    <row r="17" spans="3:4" ht="16.5">
      <c r="C17" s="54" t="s">
        <v>78</v>
      </c>
      <c r="D17" s="56">
        <f>SUM(D5,D13,D11)</f>
        <v>320000</v>
      </c>
    </row>
    <row r="18" spans="3:4" ht="16.5">
      <c r="C18" s="54" t="s">
        <v>79</v>
      </c>
      <c r="D18" s="56">
        <f>SUM(D6)</f>
        <v>100000</v>
      </c>
    </row>
    <row r="19" spans="3:4" ht="16.5">
      <c r="C19" s="54" t="s">
        <v>80</v>
      </c>
      <c r="D19" s="56">
        <f>SUM(D7)</f>
        <v>90000</v>
      </c>
    </row>
    <row r="20" spans="3:4" ht="16.5">
      <c r="C20" s="54" t="s">
        <v>81</v>
      </c>
      <c r="D20" s="56">
        <f>SUM(D8,D12)</f>
        <v>70000</v>
      </c>
    </row>
    <row r="21" spans="3:4" ht="16.5">
      <c r="C21" s="54" t="s">
        <v>82</v>
      </c>
      <c r="D21" s="56">
        <f>SUM(D9)</f>
        <v>50000</v>
      </c>
    </row>
    <row r="22" spans="3:4" ht="16.5">
      <c r="C22" s="54" t="s">
        <v>87</v>
      </c>
      <c r="D22" s="56">
        <f>SUM(D14)</f>
        <v>80000</v>
      </c>
    </row>
    <row r="23" spans="3:4" ht="16.5">
      <c r="C23" s="54"/>
      <c r="D23" s="57">
        <f>SUM(D16:D22)</f>
        <v>830000</v>
      </c>
    </row>
  </sheetData>
  <sheetProtection/>
  <mergeCells count="2">
    <mergeCell ref="A1:E1"/>
    <mergeCell ref="A15:C15"/>
  </mergeCells>
  <printOptions/>
  <pageMargins left="0.3937007874015748" right="0.3937007874015748" top="0.32" bottom="0.3937007874015748" header="0.15748031496062992" footer="0.2755905511811024"/>
  <pageSetup horizontalDpi="300" verticalDpi="300" orientation="portrait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94"/>
  <sheetViews>
    <sheetView zoomScalePageLayoutView="0" workbookViewId="0" topLeftCell="A1">
      <selection activeCell="D84" sqref="D84"/>
    </sheetView>
  </sheetViews>
  <sheetFormatPr defaultColWidth="9.140625" defaultRowHeight="15"/>
  <cols>
    <col min="1" max="2" width="9.00390625" style="70" customWidth="1"/>
    <col min="3" max="3" width="12.421875" style="70" customWidth="1"/>
    <col min="4" max="4" width="23.28125" style="70" customWidth="1"/>
    <col min="5" max="6" width="13.8515625" style="70" bestFit="1" customWidth="1"/>
    <col min="7" max="8" width="7.140625" style="70" bestFit="1" customWidth="1"/>
    <col min="9" max="16384" width="9.00390625" style="70" customWidth="1"/>
  </cols>
  <sheetData>
    <row r="1" spans="1:6" s="1" customFormat="1" ht="13.5">
      <c r="A1" s="59" t="s">
        <v>0</v>
      </c>
      <c r="B1" s="59"/>
      <c r="C1" s="59"/>
      <c r="D1" s="59"/>
      <c r="E1" s="59"/>
      <c r="F1" s="59"/>
    </row>
    <row r="2" spans="1:6" s="1" customFormat="1" ht="13.5">
      <c r="A2" s="2" t="s">
        <v>94</v>
      </c>
      <c r="B2" s="3"/>
      <c r="C2" s="4"/>
      <c r="D2" s="3"/>
      <c r="E2" s="3"/>
      <c r="F2" s="64" t="s">
        <v>34</v>
      </c>
    </row>
    <row r="3" spans="1:9" ht="15">
      <c r="A3" s="65" t="s">
        <v>3</v>
      </c>
      <c r="B3" s="66" t="s">
        <v>4</v>
      </c>
      <c r="C3" s="66" t="s">
        <v>5</v>
      </c>
      <c r="D3" s="66" t="s">
        <v>6</v>
      </c>
      <c r="E3" s="66" t="s">
        <v>7</v>
      </c>
      <c r="F3" s="66" t="s">
        <v>8</v>
      </c>
      <c r="G3" s="67" t="s">
        <v>95</v>
      </c>
      <c r="H3" s="68" t="s">
        <v>96</v>
      </c>
      <c r="I3" s="69"/>
    </row>
    <row r="4" spans="1:9" ht="14.25">
      <c r="A4" s="71" t="s">
        <v>97</v>
      </c>
      <c r="B4" s="72" t="s">
        <v>10</v>
      </c>
      <c r="C4" s="72" t="s">
        <v>11</v>
      </c>
      <c r="D4" s="72" t="s">
        <v>98</v>
      </c>
      <c r="E4" s="73">
        <v>20000</v>
      </c>
      <c r="F4" s="74"/>
      <c r="G4" s="75" t="s">
        <v>99</v>
      </c>
      <c r="H4" s="76"/>
      <c r="I4" s="69"/>
    </row>
    <row r="5" spans="1:9" ht="16.5">
      <c r="A5" s="71" t="s">
        <v>97</v>
      </c>
      <c r="B5" s="72" t="s">
        <v>10</v>
      </c>
      <c r="C5" s="72" t="s">
        <v>11</v>
      </c>
      <c r="D5" s="72" t="s">
        <v>100</v>
      </c>
      <c r="E5" s="73">
        <v>60000</v>
      </c>
      <c r="F5" s="74"/>
      <c r="G5" s="77"/>
      <c r="H5" s="78" t="s">
        <v>101</v>
      </c>
      <c r="I5" s="69"/>
    </row>
    <row r="6" spans="1:9" ht="14.25">
      <c r="A6" s="71" t="s">
        <v>97</v>
      </c>
      <c r="B6" s="72" t="s">
        <v>10</v>
      </c>
      <c r="C6" s="72" t="s">
        <v>11</v>
      </c>
      <c r="D6" s="72" t="s">
        <v>102</v>
      </c>
      <c r="E6" s="73">
        <v>45000</v>
      </c>
      <c r="F6" s="74"/>
      <c r="G6" s="75" t="s">
        <v>103</v>
      </c>
      <c r="H6" s="76"/>
      <c r="I6" s="69"/>
    </row>
    <row r="7" spans="1:9" ht="14.25">
      <c r="A7" s="71" t="s">
        <v>97</v>
      </c>
      <c r="B7" s="72" t="s">
        <v>10</v>
      </c>
      <c r="C7" s="72" t="s">
        <v>11</v>
      </c>
      <c r="D7" s="72" t="s">
        <v>104</v>
      </c>
      <c r="E7" s="73">
        <v>35000</v>
      </c>
      <c r="F7" s="74"/>
      <c r="G7" s="75" t="s">
        <v>99</v>
      </c>
      <c r="H7" s="76"/>
      <c r="I7" s="69"/>
    </row>
    <row r="8" spans="1:9" ht="14.25">
      <c r="A8" s="71" t="s">
        <v>97</v>
      </c>
      <c r="B8" s="72" t="s">
        <v>10</v>
      </c>
      <c r="C8" s="72" t="s">
        <v>11</v>
      </c>
      <c r="D8" s="72" t="s">
        <v>105</v>
      </c>
      <c r="E8" s="73">
        <v>20000</v>
      </c>
      <c r="F8" s="74"/>
      <c r="G8" s="75" t="s">
        <v>106</v>
      </c>
      <c r="H8" s="76"/>
      <c r="I8" s="69"/>
    </row>
    <row r="9" spans="1:9" ht="14.25">
      <c r="A9" s="71" t="s">
        <v>97</v>
      </c>
      <c r="B9" s="72" t="s">
        <v>10</v>
      </c>
      <c r="C9" s="72" t="s">
        <v>11</v>
      </c>
      <c r="D9" s="72" t="s">
        <v>107</v>
      </c>
      <c r="E9" s="73">
        <v>60000</v>
      </c>
      <c r="F9" s="74"/>
      <c r="G9" s="75" t="s">
        <v>108</v>
      </c>
      <c r="H9" s="76"/>
      <c r="I9" s="69"/>
    </row>
    <row r="10" spans="1:9" ht="14.25">
      <c r="A10" s="71" t="s">
        <v>97</v>
      </c>
      <c r="B10" s="72" t="s">
        <v>19</v>
      </c>
      <c r="C10" s="72" t="s">
        <v>11</v>
      </c>
      <c r="D10" s="72" t="s">
        <v>109</v>
      </c>
      <c r="E10" s="73"/>
      <c r="F10" s="74">
        <v>77000</v>
      </c>
      <c r="G10" s="77"/>
      <c r="H10" s="76"/>
      <c r="I10" s="69"/>
    </row>
    <row r="11" spans="1:9" ht="14.25">
      <c r="A11" s="71" t="s">
        <v>97</v>
      </c>
      <c r="B11" s="79" t="s">
        <v>19</v>
      </c>
      <c r="C11" s="79" t="s">
        <v>11</v>
      </c>
      <c r="D11" s="79" t="s">
        <v>110</v>
      </c>
      <c r="E11" s="80"/>
      <c r="F11" s="74">
        <v>55000</v>
      </c>
      <c r="G11" s="77"/>
      <c r="H11" s="76"/>
      <c r="I11" s="69"/>
    </row>
    <row r="12" spans="1:9" ht="14.25">
      <c r="A12" s="71" t="s">
        <v>97</v>
      </c>
      <c r="B12" s="79" t="s">
        <v>23</v>
      </c>
      <c r="C12" s="79" t="s">
        <v>111</v>
      </c>
      <c r="D12" s="79" t="s">
        <v>112</v>
      </c>
      <c r="E12" s="80">
        <v>40000</v>
      </c>
      <c r="F12" s="74"/>
      <c r="G12" s="75" t="s">
        <v>113</v>
      </c>
      <c r="H12" s="76"/>
      <c r="I12" s="69"/>
    </row>
    <row r="13" spans="1:9" ht="14.25">
      <c r="A13" s="71" t="s">
        <v>97</v>
      </c>
      <c r="B13" s="79" t="s">
        <v>23</v>
      </c>
      <c r="C13" s="79" t="s">
        <v>11</v>
      </c>
      <c r="D13" s="79" t="s">
        <v>114</v>
      </c>
      <c r="E13" s="80">
        <v>20000</v>
      </c>
      <c r="F13" s="74"/>
      <c r="G13" s="75" t="s">
        <v>115</v>
      </c>
      <c r="H13" s="76"/>
      <c r="I13" s="69"/>
    </row>
    <row r="14" spans="1:9" ht="16.5">
      <c r="A14" s="71" t="s">
        <v>97</v>
      </c>
      <c r="B14" s="79" t="s">
        <v>23</v>
      </c>
      <c r="C14" s="79" t="s">
        <v>11</v>
      </c>
      <c r="D14" s="79" t="s">
        <v>114</v>
      </c>
      <c r="E14" s="80">
        <v>20000</v>
      </c>
      <c r="F14" s="74"/>
      <c r="G14" s="77"/>
      <c r="H14" s="78" t="s">
        <v>54</v>
      </c>
      <c r="I14" s="69"/>
    </row>
    <row r="15" spans="1:9" ht="14.25">
      <c r="A15" s="71" t="s">
        <v>97</v>
      </c>
      <c r="B15" s="79" t="s">
        <v>116</v>
      </c>
      <c r="C15" s="79" t="s">
        <v>11</v>
      </c>
      <c r="D15" s="79" t="s">
        <v>102</v>
      </c>
      <c r="E15" s="80">
        <v>45000</v>
      </c>
      <c r="F15" s="74"/>
      <c r="G15" s="75" t="s">
        <v>103</v>
      </c>
      <c r="H15" s="76"/>
      <c r="I15" s="69"/>
    </row>
    <row r="16" spans="1:9" ht="16.5">
      <c r="A16" s="71" t="s">
        <v>97</v>
      </c>
      <c r="B16" s="79" t="s">
        <v>117</v>
      </c>
      <c r="C16" s="79" t="s">
        <v>11</v>
      </c>
      <c r="D16" s="79" t="s">
        <v>107</v>
      </c>
      <c r="E16" s="80">
        <v>60000</v>
      </c>
      <c r="F16" s="74"/>
      <c r="G16" s="77"/>
      <c r="H16" s="78" t="s">
        <v>101</v>
      </c>
      <c r="I16" s="69"/>
    </row>
    <row r="17" spans="1:9" ht="16.5">
      <c r="A17" s="71" t="s">
        <v>97</v>
      </c>
      <c r="B17" s="79" t="s">
        <v>117</v>
      </c>
      <c r="C17" s="79" t="s">
        <v>11</v>
      </c>
      <c r="D17" s="79" t="s">
        <v>118</v>
      </c>
      <c r="E17" s="80">
        <v>50000</v>
      </c>
      <c r="F17" s="74"/>
      <c r="G17" s="77"/>
      <c r="H17" s="78" t="s">
        <v>54</v>
      </c>
      <c r="I17" s="69"/>
    </row>
    <row r="18" spans="1:9" ht="16.5">
      <c r="A18" s="71" t="s">
        <v>97</v>
      </c>
      <c r="B18" s="79" t="s">
        <v>117</v>
      </c>
      <c r="C18" s="79" t="s">
        <v>11</v>
      </c>
      <c r="D18" s="79" t="s">
        <v>100</v>
      </c>
      <c r="E18" s="80">
        <v>60000</v>
      </c>
      <c r="F18" s="74"/>
      <c r="G18" s="75" t="s">
        <v>119</v>
      </c>
      <c r="H18" s="78"/>
      <c r="I18" s="69"/>
    </row>
    <row r="19" spans="1:9" ht="14.25">
      <c r="A19" s="71" t="s">
        <v>97</v>
      </c>
      <c r="B19" s="79" t="s">
        <v>117</v>
      </c>
      <c r="C19" s="79" t="s">
        <v>11</v>
      </c>
      <c r="D19" s="79" t="s">
        <v>120</v>
      </c>
      <c r="E19" s="80">
        <v>35000</v>
      </c>
      <c r="F19" s="74"/>
      <c r="G19" s="75" t="s">
        <v>99</v>
      </c>
      <c r="H19" s="76"/>
      <c r="I19" s="69"/>
    </row>
    <row r="20" spans="1:9" ht="14.25">
      <c r="A20" s="71" t="s">
        <v>97</v>
      </c>
      <c r="B20" s="79" t="s">
        <v>117</v>
      </c>
      <c r="C20" s="79" t="s">
        <v>11</v>
      </c>
      <c r="D20" s="79" t="s">
        <v>121</v>
      </c>
      <c r="E20" s="80"/>
      <c r="F20" s="74">
        <v>61000</v>
      </c>
      <c r="G20" s="77"/>
      <c r="H20" s="76"/>
      <c r="I20" s="69"/>
    </row>
    <row r="21" spans="1:9" ht="14.25">
      <c r="A21" s="71" t="s">
        <v>97</v>
      </c>
      <c r="B21" s="79" t="s">
        <v>117</v>
      </c>
      <c r="C21" s="79" t="s">
        <v>11</v>
      </c>
      <c r="D21" s="79" t="s">
        <v>102</v>
      </c>
      <c r="E21" s="80">
        <v>45000</v>
      </c>
      <c r="F21" s="74"/>
      <c r="G21" s="75" t="s">
        <v>103</v>
      </c>
      <c r="H21" s="76"/>
      <c r="I21" s="69"/>
    </row>
    <row r="22" spans="1:9" ht="14.25">
      <c r="A22" s="71" t="s">
        <v>97</v>
      </c>
      <c r="B22" s="79" t="s">
        <v>122</v>
      </c>
      <c r="C22" s="79" t="s">
        <v>11</v>
      </c>
      <c r="D22" s="79" t="s">
        <v>114</v>
      </c>
      <c r="E22" s="80">
        <v>20000</v>
      </c>
      <c r="F22" s="74"/>
      <c r="G22" s="75" t="s">
        <v>123</v>
      </c>
      <c r="H22" s="76"/>
      <c r="I22" s="69"/>
    </row>
    <row r="23" spans="1:9" ht="14.25">
      <c r="A23" s="71" t="s">
        <v>97</v>
      </c>
      <c r="B23" s="79" t="s">
        <v>122</v>
      </c>
      <c r="C23" s="79" t="s">
        <v>11</v>
      </c>
      <c r="D23" s="79" t="s">
        <v>124</v>
      </c>
      <c r="E23" s="80">
        <v>60000</v>
      </c>
      <c r="F23" s="74"/>
      <c r="G23" s="81" t="s">
        <v>125</v>
      </c>
      <c r="H23" s="76"/>
      <c r="I23" s="69" t="s">
        <v>126</v>
      </c>
    </row>
    <row r="24" spans="1:9" ht="14.25">
      <c r="A24" s="71" t="s">
        <v>97</v>
      </c>
      <c r="B24" s="79" t="s">
        <v>122</v>
      </c>
      <c r="C24" s="79" t="s">
        <v>11</v>
      </c>
      <c r="D24" s="79" t="s">
        <v>124</v>
      </c>
      <c r="E24" s="80">
        <v>60000</v>
      </c>
      <c r="F24" s="74"/>
      <c r="G24" s="81" t="s">
        <v>127</v>
      </c>
      <c r="H24" s="76"/>
      <c r="I24" s="69" t="s">
        <v>126</v>
      </c>
    </row>
    <row r="25" spans="1:9" ht="14.25">
      <c r="A25" s="71" t="s">
        <v>97</v>
      </c>
      <c r="B25" s="79" t="s">
        <v>122</v>
      </c>
      <c r="C25" s="79" t="s">
        <v>11</v>
      </c>
      <c r="D25" s="79" t="s">
        <v>114</v>
      </c>
      <c r="E25" s="80">
        <v>20000</v>
      </c>
      <c r="F25" s="74"/>
      <c r="G25" s="75" t="s">
        <v>115</v>
      </c>
      <c r="H25" s="76"/>
      <c r="I25" s="69"/>
    </row>
    <row r="26" spans="1:9" ht="14.25">
      <c r="A26" s="71" t="s">
        <v>97</v>
      </c>
      <c r="B26" s="79" t="s">
        <v>122</v>
      </c>
      <c r="C26" s="79" t="s">
        <v>11</v>
      </c>
      <c r="D26" s="79" t="s">
        <v>124</v>
      </c>
      <c r="E26" s="80">
        <v>60000</v>
      </c>
      <c r="F26" s="74"/>
      <c r="G26" s="75" t="s">
        <v>108</v>
      </c>
      <c r="H26" s="76"/>
      <c r="I26" s="69"/>
    </row>
    <row r="27" spans="1:9" ht="16.5">
      <c r="A27" s="71" t="s">
        <v>97</v>
      </c>
      <c r="B27" s="79" t="s">
        <v>128</v>
      </c>
      <c r="C27" s="79" t="s">
        <v>11</v>
      </c>
      <c r="D27" s="79" t="s">
        <v>102</v>
      </c>
      <c r="E27" s="80">
        <v>45000</v>
      </c>
      <c r="F27" s="74"/>
      <c r="G27" s="82" t="s">
        <v>129</v>
      </c>
      <c r="H27" s="76"/>
      <c r="I27" s="69"/>
    </row>
    <row r="28" spans="1:9" ht="14.25">
      <c r="A28" s="71" t="s">
        <v>97</v>
      </c>
      <c r="B28" s="79" t="s">
        <v>128</v>
      </c>
      <c r="C28" s="79" t="s">
        <v>11</v>
      </c>
      <c r="D28" s="79" t="s">
        <v>114</v>
      </c>
      <c r="E28" s="80">
        <v>20000</v>
      </c>
      <c r="F28" s="74"/>
      <c r="G28" s="75" t="s">
        <v>130</v>
      </c>
      <c r="H28" s="76"/>
      <c r="I28" s="69"/>
    </row>
    <row r="29" spans="1:9" ht="16.5">
      <c r="A29" s="71" t="s">
        <v>97</v>
      </c>
      <c r="B29" s="79" t="s">
        <v>16</v>
      </c>
      <c r="C29" s="79" t="s">
        <v>11</v>
      </c>
      <c r="D29" s="79" t="s">
        <v>107</v>
      </c>
      <c r="E29" s="80">
        <v>60000</v>
      </c>
      <c r="F29" s="74"/>
      <c r="G29" s="77"/>
      <c r="H29" s="78" t="s">
        <v>101</v>
      </c>
      <c r="I29" s="69"/>
    </row>
    <row r="30" spans="1:9" ht="14.25">
      <c r="A30" s="71" t="s">
        <v>97</v>
      </c>
      <c r="B30" s="79" t="s">
        <v>16</v>
      </c>
      <c r="C30" s="79" t="s">
        <v>11</v>
      </c>
      <c r="D30" s="79" t="s">
        <v>102</v>
      </c>
      <c r="E30" s="80">
        <v>45000</v>
      </c>
      <c r="F30" s="74"/>
      <c r="G30" s="75" t="s">
        <v>103</v>
      </c>
      <c r="H30" s="76"/>
      <c r="I30" s="69"/>
    </row>
    <row r="31" spans="1:9" ht="16.5">
      <c r="A31" s="71" t="s">
        <v>97</v>
      </c>
      <c r="B31" s="79" t="s">
        <v>16</v>
      </c>
      <c r="C31" s="79" t="s">
        <v>11</v>
      </c>
      <c r="D31" s="79" t="s">
        <v>100</v>
      </c>
      <c r="E31" s="80">
        <v>60000</v>
      </c>
      <c r="F31" s="74"/>
      <c r="G31" s="77"/>
      <c r="H31" s="78" t="s">
        <v>90</v>
      </c>
      <c r="I31" s="69"/>
    </row>
    <row r="32" spans="1:9" ht="14.25">
      <c r="A32" s="71" t="s">
        <v>97</v>
      </c>
      <c r="B32" s="79" t="s">
        <v>131</v>
      </c>
      <c r="C32" s="79" t="s">
        <v>11</v>
      </c>
      <c r="D32" s="79" t="s">
        <v>114</v>
      </c>
      <c r="E32" s="80">
        <v>20000</v>
      </c>
      <c r="F32" s="74"/>
      <c r="G32" s="75" t="s">
        <v>115</v>
      </c>
      <c r="H32" s="76"/>
      <c r="I32" s="69"/>
    </row>
    <row r="33" spans="1:9" ht="14.25">
      <c r="A33" s="71" t="s">
        <v>97</v>
      </c>
      <c r="B33" s="79" t="s">
        <v>131</v>
      </c>
      <c r="C33" s="79" t="s">
        <v>11</v>
      </c>
      <c r="D33" s="79" t="s">
        <v>114</v>
      </c>
      <c r="E33" s="80">
        <v>20000</v>
      </c>
      <c r="F33" s="74"/>
      <c r="G33" s="75"/>
      <c r="H33" s="83" t="s">
        <v>125</v>
      </c>
      <c r="I33" s="69"/>
    </row>
    <row r="34" spans="1:9" ht="14.25">
      <c r="A34" s="71" t="s">
        <v>97</v>
      </c>
      <c r="B34" s="79" t="s">
        <v>131</v>
      </c>
      <c r="C34" s="79" t="s">
        <v>132</v>
      </c>
      <c r="D34" s="79" t="s">
        <v>133</v>
      </c>
      <c r="E34" s="80">
        <v>50000</v>
      </c>
      <c r="F34" s="74"/>
      <c r="G34" s="75" t="s">
        <v>134</v>
      </c>
      <c r="H34" s="76"/>
      <c r="I34" s="69"/>
    </row>
    <row r="35" spans="1:9" ht="14.25">
      <c r="A35" s="71" t="s">
        <v>97</v>
      </c>
      <c r="B35" s="79" t="s">
        <v>131</v>
      </c>
      <c r="C35" s="79" t="s">
        <v>132</v>
      </c>
      <c r="D35" s="79" t="s">
        <v>135</v>
      </c>
      <c r="E35" s="80">
        <v>50000</v>
      </c>
      <c r="F35" s="74"/>
      <c r="G35" s="75" t="s">
        <v>136</v>
      </c>
      <c r="H35" s="76"/>
      <c r="I35" s="69"/>
    </row>
    <row r="36" spans="1:9" ht="14.25">
      <c r="A36" s="71" t="s">
        <v>97</v>
      </c>
      <c r="B36" s="79" t="s">
        <v>131</v>
      </c>
      <c r="C36" s="79" t="s">
        <v>132</v>
      </c>
      <c r="D36" s="79" t="s">
        <v>137</v>
      </c>
      <c r="E36" s="80">
        <v>40000</v>
      </c>
      <c r="F36" s="74"/>
      <c r="G36" s="75" t="s">
        <v>103</v>
      </c>
      <c r="H36" s="76"/>
      <c r="I36" s="69"/>
    </row>
    <row r="37" spans="1:9" ht="14.25">
      <c r="A37" s="71" t="s">
        <v>97</v>
      </c>
      <c r="B37" s="79" t="s">
        <v>138</v>
      </c>
      <c r="C37" s="79" t="s">
        <v>11</v>
      </c>
      <c r="D37" s="79" t="s">
        <v>114</v>
      </c>
      <c r="E37" s="80">
        <v>20000</v>
      </c>
      <c r="F37" s="74"/>
      <c r="G37" s="75" t="s">
        <v>130</v>
      </c>
      <c r="H37" s="76"/>
      <c r="I37" s="69"/>
    </row>
    <row r="38" spans="1:9" ht="14.25">
      <c r="A38" s="71" t="s">
        <v>97</v>
      </c>
      <c r="B38" s="79" t="s">
        <v>138</v>
      </c>
      <c r="C38" s="79" t="s">
        <v>11</v>
      </c>
      <c r="D38" s="79" t="s">
        <v>139</v>
      </c>
      <c r="E38" s="80">
        <v>40000</v>
      </c>
      <c r="F38" s="74"/>
      <c r="G38" s="75" t="s">
        <v>108</v>
      </c>
      <c r="H38" s="76"/>
      <c r="I38" s="69"/>
    </row>
    <row r="39" spans="1:9" ht="14.25">
      <c r="A39" s="71" t="s">
        <v>97</v>
      </c>
      <c r="B39" s="79" t="s">
        <v>138</v>
      </c>
      <c r="C39" s="79" t="s">
        <v>11</v>
      </c>
      <c r="D39" s="79" t="s">
        <v>140</v>
      </c>
      <c r="E39" s="80">
        <v>40000</v>
      </c>
      <c r="F39" s="74"/>
      <c r="G39" s="75" t="s">
        <v>113</v>
      </c>
      <c r="H39" s="76"/>
      <c r="I39" s="69"/>
    </row>
    <row r="40" spans="1:9" ht="16.5">
      <c r="A40" s="71" t="s">
        <v>97</v>
      </c>
      <c r="B40" s="79" t="s">
        <v>138</v>
      </c>
      <c r="C40" s="79" t="s">
        <v>132</v>
      </c>
      <c r="D40" s="79" t="s">
        <v>141</v>
      </c>
      <c r="E40" s="80">
        <v>30000</v>
      </c>
      <c r="F40" s="74"/>
      <c r="G40" s="77"/>
      <c r="H40" s="78" t="s">
        <v>54</v>
      </c>
      <c r="I40" s="69"/>
    </row>
    <row r="41" spans="1:9" ht="14.25">
      <c r="A41" s="71" t="s">
        <v>97</v>
      </c>
      <c r="B41" s="79" t="s">
        <v>138</v>
      </c>
      <c r="C41" s="79" t="s">
        <v>142</v>
      </c>
      <c r="D41" s="79" t="s">
        <v>143</v>
      </c>
      <c r="E41" s="80">
        <v>40000</v>
      </c>
      <c r="F41" s="74"/>
      <c r="G41" s="75" t="s">
        <v>144</v>
      </c>
      <c r="H41" s="76"/>
      <c r="I41" s="69"/>
    </row>
    <row r="42" spans="1:9" ht="14.25">
      <c r="A42" s="71" t="s">
        <v>97</v>
      </c>
      <c r="B42" s="79" t="s">
        <v>145</v>
      </c>
      <c r="C42" s="79" t="s">
        <v>11</v>
      </c>
      <c r="D42" s="79" t="s">
        <v>110</v>
      </c>
      <c r="E42" s="80"/>
      <c r="F42" s="74">
        <v>50000</v>
      </c>
      <c r="G42" s="77"/>
      <c r="H42" s="76"/>
      <c r="I42" s="69"/>
    </row>
    <row r="43" spans="1:9" ht="14.25">
      <c r="A43" s="71" t="s">
        <v>97</v>
      </c>
      <c r="B43" s="79" t="s">
        <v>145</v>
      </c>
      <c r="C43" s="79" t="s">
        <v>11</v>
      </c>
      <c r="D43" s="79" t="s">
        <v>146</v>
      </c>
      <c r="E43" s="80">
        <v>20000</v>
      </c>
      <c r="F43" s="74"/>
      <c r="G43" s="75" t="s">
        <v>147</v>
      </c>
      <c r="H43" s="76"/>
      <c r="I43" s="69"/>
    </row>
    <row r="44" spans="1:9" ht="14.25">
      <c r="A44" s="71" t="s">
        <v>97</v>
      </c>
      <c r="B44" s="79" t="s">
        <v>145</v>
      </c>
      <c r="C44" s="79" t="s">
        <v>11</v>
      </c>
      <c r="D44" s="79" t="s">
        <v>107</v>
      </c>
      <c r="E44" s="80">
        <v>60000</v>
      </c>
      <c r="F44" s="74"/>
      <c r="G44" s="75" t="s">
        <v>148</v>
      </c>
      <c r="H44" s="76"/>
      <c r="I44" s="69"/>
    </row>
    <row r="45" spans="1:9" ht="14.25">
      <c r="A45" s="71" t="s">
        <v>97</v>
      </c>
      <c r="B45" s="79" t="s">
        <v>145</v>
      </c>
      <c r="C45" s="79" t="s">
        <v>11</v>
      </c>
      <c r="D45" s="79" t="s">
        <v>149</v>
      </c>
      <c r="E45" s="80">
        <v>20000</v>
      </c>
      <c r="F45" s="74"/>
      <c r="G45" s="75" t="s">
        <v>150</v>
      </c>
      <c r="H45" s="76"/>
      <c r="I45" s="69"/>
    </row>
    <row r="46" spans="1:9" ht="14.25">
      <c r="A46" s="71" t="s">
        <v>97</v>
      </c>
      <c r="B46" s="79" t="s">
        <v>145</v>
      </c>
      <c r="C46" s="79" t="s">
        <v>11</v>
      </c>
      <c r="D46" s="79" t="s">
        <v>151</v>
      </c>
      <c r="E46" s="80">
        <v>45000</v>
      </c>
      <c r="F46" s="74"/>
      <c r="G46" s="75" t="s">
        <v>99</v>
      </c>
      <c r="H46" s="76"/>
      <c r="I46" s="69"/>
    </row>
    <row r="47" spans="1:9" ht="16.5">
      <c r="A47" s="71" t="s">
        <v>97</v>
      </c>
      <c r="B47" s="79" t="s">
        <v>145</v>
      </c>
      <c r="C47" s="79" t="s">
        <v>11</v>
      </c>
      <c r="D47" s="79" t="s">
        <v>152</v>
      </c>
      <c r="E47" s="80">
        <v>25000</v>
      </c>
      <c r="F47" s="74"/>
      <c r="G47" s="77"/>
      <c r="H47" s="78" t="s">
        <v>153</v>
      </c>
      <c r="I47" s="69"/>
    </row>
    <row r="48" spans="1:9" ht="14.25">
      <c r="A48" s="71" t="s">
        <v>97</v>
      </c>
      <c r="B48" s="79" t="s">
        <v>145</v>
      </c>
      <c r="C48" s="79" t="s">
        <v>11</v>
      </c>
      <c r="D48" s="79" t="s">
        <v>154</v>
      </c>
      <c r="E48" s="80"/>
      <c r="F48" s="74">
        <v>61000</v>
      </c>
      <c r="G48" s="77"/>
      <c r="H48" s="76"/>
      <c r="I48" s="69"/>
    </row>
    <row r="49" spans="1:9" ht="16.5">
      <c r="A49" s="71" t="s">
        <v>97</v>
      </c>
      <c r="B49" s="79" t="s">
        <v>145</v>
      </c>
      <c r="C49" s="79" t="s">
        <v>11</v>
      </c>
      <c r="D49" s="79" t="s">
        <v>155</v>
      </c>
      <c r="E49" s="80">
        <v>35000</v>
      </c>
      <c r="F49" s="74"/>
      <c r="G49" s="77"/>
      <c r="H49" s="78" t="s">
        <v>54</v>
      </c>
      <c r="I49" s="69"/>
    </row>
    <row r="50" spans="1:9" ht="14.25">
      <c r="A50" s="71" t="s">
        <v>97</v>
      </c>
      <c r="B50" s="79" t="s">
        <v>145</v>
      </c>
      <c r="C50" s="79" t="s">
        <v>11</v>
      </c>
      <c r="D50" s="79" t="s">
        <v>156</v>
      </c>
      <c r="E50" s="80">
        <v>25000</v>
      </c>
      <c r="F50" s="74"/>
      <c r="G50" s="75" t="s">
        <v>157</v>
      </c>
      <c r="H50" s="76"/>
      <c r="I50" s="69"/>
    </row>
    <row r="51" spans="1:9" ht="14.25">
      <c r="A51" s="71" t="s">
        <v>97</v>
      </c>
      <c r="B51" s="79" t="s">
        <v>145</v>
      </c>
      <c r="C51" s="79" t="s">
        <v>11</v>
      </c>
      <c r="D51" s="79" t="s">
        <v>158</v>
      </c>
      <c r="E51" s="80">
        <v>65000</v>
      </c>
      <c r="F51" s="74"/>
      <c r="G51" s="75" t="s">
        <v>159</v>
      </c>
      <c r="H51" s="76"/>
      <c r="I51" s="69"/>
    </row>
    <row r="52" spans="1:9" ht="14.25">
      <c r="A52" s="71" t="s">
        <v>97</v>
      </c>
      <c r="B52" s="79" t="s">
        <v>145</v>
      </c>
      <c r="C52" s="79" t="s">
        <v>11</v>
      </c>
      <c r="D52" s="79" t="s">
        <v>109</v>
      </c>
      <c r="E52" s="80">
        <v>30000</v>
      </c>
      <c r="F52" s="74"/>
      <c r="G52" s="75" t="s">
        <v>160</v>
      </c>
      <c r="H52" s="76"/>
      <c r="I52" s="69"/>
    </row>
    <row r="53" spans="1:9" ht="16.5">
      <c r="A53" s="71" t="s">
        <v>97</v>
      </c>
      <c r="B53" s="79" t="s">
        <v>145</v>
      </c>
      <c r="C53" s="79" t="s">
        <v>11</v>
      </c>
      <c r="D53" s="79" t="s">
        <v>161</v>
      </c>
      <c r="E53" s="80">
        <v>35000</v>
      </c>
      <c r="F53" s="74"/>
      <c r="G53" s="77"/>
      <c r="H53" s="78" t="s">
        <v>92</v>
      </c>
      <c r="I53" s="69"/>
    </row>
    <row r="54" spans="1:9" ht="14.25">
      <c r="A54" s="71" t="s">
        <v>97</v>
      </c>
      <c r="B54" s="79" t="s">
        <v>145</v>
      </c>
      <c r="C54" s="79" t="s">
        <v>11</v>
      </c>
      <c r="D54" s="79" t="s">
        <v>105</v>
      </c>
      <c r="E54" s="80">
        <v>20000</v>
      </c>
      <c r="F54" s="74"/>
      <c r="G54" s="75" t="s">
        <v>162</v>
      </c>
      <c r="H54" s="76"/>
      <c r="I54" s="69"/>
    </row>
    <row r="55" spans="1:9" ht="14.25">
      <c r="A55" s="71" t="s">
        <v>97</v>
      </c>
      <c r="B55" s="79" t="s">
        <v>145</v>
      </c>
      <c r="C55" s="79" t="s">
        <v>11</v>
      </c>
      <c r="D55" s="79" t="s">
        <v>163</v>
      </c>
      <c r="E55" s="80">
        <v>50000</v>
      </c>
      <c r="F55" s="74"/>
      <c r="G55" s="75" t="s">
        <v>164</v>
      </c>
      <c r="H55" s="76"/>
      <c r="I55" s="69"/>
    </row>
    <row r="56" spans="1:9" ht="14.25">
      <c r="A56" s="71" t="s">
        <v>97</v>
      </c>
      <c r="B56" s="72" t="s">
        <v>165</v>
      </c>
      <c r="C56" s="72" t="s">
        <v>11</v>
      </c>
      <c r="D56" s="72" t="s">
        <v>154</v>
      </c>
      <c r="E56" s="73"/>
      <c r="F56" s="74">
        <v>61000</v>
      </c>
      <c r="G56" s="77"/>
      <c r="H56" s="76"/>
      <c r="I56" s="69"/>
    </row>
    <row r="57" spans="1:9" ht="14.25">
      <c r="A57" s="71" t="s">
        <v>97</v>
      </c>
      <c r="B57" s="72" t="s">
        <v>165</v>
      </c>
      <c r="C57" s="72" t="s">
        <v>11</v>
      </c>
      <c r="D57" s="72" t="s">
        <v>166</v>
      </c>
      <c r="E57" s="73"/>
      <c r="F57" s="74">
        <v>77000</v>
      </c>
      <c r="G57" s="77"/>
      <c r="H57" s="76"/>
      <c r="I57" s="69"/>
    </row>
    <row r="58" spans="1:9" ht="14.25">
      <c r="A58" s="71" t="s">
        <v>97</v>
      </c>
      <c r="B58" s="72" t="s">
        <v>165</v>
      </c>
      <c r="C58" s="72" t="s">
        <v>11</v>
      </c>
      <c r="D58" s="72" t="s">
        <v>114</v>
      </c>
      <c r="E58" s="73">
        <v>20000</v>
      </c>
      <c r="F58" s="74"/>
      <c r="G58" s="75" t="s">
        <v>115</v>
      </c>
      <c r="H58" s="76"/>
      <c r="I58" s="69"/>
    </row>
    <row r="59" spans="1:9" ht="14.25">
      <c r="A59" s="71" t="s">
        <v>97</v>
      </c>
      <c r="B59" s="72" t="s">
        <v>165</v>
      </c>
      <c r="C59" s="72" t="s">
        <v>11</v>
      </c>
      <c r="D59" s="72" t="s">
        <v>167</v>
      </c>
      <c r="E59" s="73"/>
      <c r="F59" s="74">
        <v>61000</v>
      </c>
      <c r="G59" s="77"/>
      <c r="H59" s="76"/>
      <c r="I59" s="69"/>
    </row>
    <row r="60" spans="1:9" ht="14.25">
      <c r="A60" s="71" t="s">
        <v>97</v>
      </c>
      <c r="B60" s="79" t="s">
        <v>14</v>
      </c>
      <c r="C60" s="79" t="s">
        <v>11</v>
      </c>
      <c r="D60" s="79" t="s">
        <v>168</v>
      </c>
      <c r="E60" s="80">
        <v>70000</v>
      </c>
      <c r="F60" s="74"/>
      <c r="G60" s="75" t="s">
        <v>169</v>
      </c>
      <c r="H60" s="76"/>
      <c r="I60" s="69"/>
    </row>
    <row r="61" spans="1:9" ht="14.25">
      <c r="A61" s="71" t="s">
        <v>97</v>
      </c>
      <c r="B61" s="79" t="s">
        <v>14</v>
      </c>
      <c r="C61" s="79" t="s">
        <v>11</v>
      </c>
      <c r="D61" s="79" t="s">
        <v>170</v>
      </c>
      <c r="E61" s="80">
        <v>45000</v>
      </c>
      <c r="F61" s="74"/>
      <c r="G61" s="75" t="s">
        <v>103</v>
      </c>
      <c r="H61" s="76"/>
      <c r="I61" s="69"/>
    </row>
    <row r="62" spans="1:9" ht="14.25">
      <c r="A62" s="71" t="s">
        <v>97</v>
      </c>
      <c r="B62" s="79" t="s">
        <v>14</v>
      </c>
      <c r="C62" s="79" t="s">
        <v>11</v>
      </c>
      <c r="D62" s="79" t="s">
        <v>171</v>
      </c>
      <c r="E62" s="80">
        <v>50000</v>
      </c>
      <c r="F62" s="74"/>
      <c r="G62" s="75" t="s">
        <v>99</v>
      </c>
      <c r="H62" s="76"/>
      <c r="I62" s="69"/>
    </row>
    <row r="63" spans="1:9" ht="16.5">
      <c r="A63" s="71" t="s">
        <v>97</v>
      </c>
      <c r="B63" s="79" t="s">
        <v>14</v>
      </c>
      <c r="C63" s="79" t="s">
        <v>11</v>
      </c>
      <c r="D63" s="79" t="s">
        <v>172</v>
      </c>
      <c r="E63" s="80">
        <v>40000</v>
      </c>
      <c r="F63" s="74"/>
      <c r="G63" s="77"/>
      <c r="H63" s="78" t="s">
        <v>90</v>
      </c>
      <c r="I63" s="69"/>
    </row>
    <row r="64" spans="1:9" ht="14.25">
      <c r="A64" s="71" t="s">
        <v>97</v>
      </c>
      <c r="B64" s="79" t="s">
        <v>14</v>
      </c>
      <c r="C64" s="79" t="s">
        <v>11</v>
      </c>
      <c r="D64" s="79" t="s">
        <v>173</v>
      </c>
      <c r="E64" s="80">
        <v>40000</v>
      </c>
      <c r="F64" s="74"/>
      <c r="G64" s="75" t="s">
        <v>174</v>
      </c>
      <c r="H64" s="76"/>
      <c r="I64" s="69"/>
    </row>
    <row r="65" spans="1:9" ht="14.25">
      <c r="A65" s="71" t="s">
        <v>97</v>
      </c>
      <c r="B65" s="79" t="s">
        <v>14</v>
      </c>
      <c r="C65" s="79" t="s">
        <v>11</v>
      </c>
      <c r="D65" s="79" t="s">
        <v>114</v>
      </c>
      <c r="E65" s="80">
        <v>20000</v>
      </c>
      <c r="F65" s="74"/>
      <c r="G65" s="75" t="s">
        <v>115</v>
      </c>
      <c r="H65" s="76"/>
      <c r="I65" s="69"/>
    </row>
    <row r="66" spans="1:9" ht="16.5">
      <c r="A66" s="71" t="s">
        <v>97</v>
      </c>
      <c r="B66" s="79" t="s">
        <v>14</v>
      </c>
      <c r="C66" s="79" t="s">
        <v>11</v>
      </c>
      <c r="D66" s="79" t="s">
        <v>139</v>
      </c>
      <c r="E66" s="80">
        <v>70000</v>
      </c>
      <c r="F66" s="74"/>
      <c r="G66" s="77"/>
      <c r="H66" s="78" t="s">
        <v>175</v>
      </c>
      <c r="I66" s="69"/>
    </row>
    <row r="67" spans="1:9" ht="14.25">
      <c r="A67" s="71" t="s">
        <v>97</v>
      </c>
      <c r="B67" s="72" t="s">
        <v>176</v>
      </c>
      <c r="C67" s="72" t="s">
        <v>11</v>
      </c>
      <c r="D67" s="72" t="s">
        <v>177</v>
      </c>
      <c r="E67" s="73"/>
      <c r="F67" s="74">
        <v>50000</v>
      </c>
      <c r="G67" s="77"/>
      <c r="H67" s="76"/>
      <c r="I67" s="69"/>
    </row>
    <row r="68" spans="1:9" ht="14.25">
      <c r="A68" s="71" t="s">
        <v>97</v>
      </c>
      <c r="B68" s="72" t="s">
        <v>17</v>
      </c>
      <c r="C68" s="72" t="s">
        <v>11</v>
      </c>
      <c r="D68" s="72" t="s">
        <v>170</v>
      </c>
      <c r="E68" s="73">
        <v>45000</v>
      </c>
      <c r="F68" s="74"/>
      <c r="G68" s="75" t="s">
        <v>103</v>
      </c>
      <c r="H68" s="76"/>
      <c r="I68" s="69"/>
    </row>
    <row r="69" spans="1:9" ht="14.25">
      <c r="A69" s="71" t="s">
        <v>97</v>
      </c>
      <c r="B69" s="72" t="s">
        <v>17</v>
      </c>
      <c r="C69" s="72" t="s">
        <v>11</v>
      </c>
      <c r="D69" s="72" t="s">
        <v>118</v>
      </c>
      <c r="E69" s="73">
        <v>50000</v>
      </c>
      <c r="F69" s="74"/>
      <c r="G69" s="75" t="s">
        <v>178</v>
      </c>
      <c r="H69" s="76"/>
      <c r="I69" s="69"/>
    </row>
    <row r="70" spans="1:9" ht="14.25">
      <c r="A70" s="71" t="s">
        <v>97</v>
      </c>
      <c r="B70" s="72" t="s">
        <v>17</v>
      </c>
      <c r="C70" s="72" t="s">
        <v>11</v>
      </c>
      <c r="D70" s="72" t="s">
        <v>179</v>
      </c>
      <c r="E70" s="73">
        <v>35000</v>
      </c>
      <c r="F70" s="74"/>
      <c r="G70" s="75" t="s">
        <v>180</v>
      </c>
      <c r="H70" s="76"/>
      <c r="I70" s="69"/>
    </row>
    <row r="71" spans="1:9" ht="14.25">
      <c r="A71" s="71" t="s">
        <v>97</v>
      </c>
      <c r="B71" s="72" t="s">
        <v>17</v>
      </c>
      <c r="C71" s="72" t="s">
        <v>11</v>
      </c>
      <c r="D71" s="72" t="s">
        <v>181</v>
      </c>
      <c r="E71" s="73">
        <v>30000</v>
      </c>
      <c r="F71" s="74"/>
      <c r="G71" s="75" t="s">
        <v>160</v>
      </c>
      <c r="H71" s="76"/>
      <c r="I71" s="69"/>
    </row>
    <row r="72" spans="1:9" ht="14.25">
      <c r="A72" s="71" t="s">
        <v>97</v>
      </c>
      <c r="B72" s="72" t="s">
        <v>17</v>
      </c>
      <c r="C72" s="72" t="s">
        <v>11</v>
      </c>
      <c r="D72" s="72" t="s">
        <v>182</v>
      </c>
      <c r="E72" s="73">
        <v>65000</v>
      </c>
      <c r="F72" s="74"/>
      <c r="G72" s="75" t="s">
        <v>136</v>
      </c>
      <c r="H72" s="76"/>
      <c r="I72" s="69"/>
    </row>
    <row r="73" spans="1:9" ht="14.25">
      <c r="A73" s="71" t="s">
        <v>97</v>
      </c>
      <c r="B73" s="72" t="s">
        <v>17</v>
      </c>
      <c r="C73" s="72" t="s">
        <v>11</v>
      </c>
      <c r="D73" s="72" t="s">
        <v>183</v>
      </c>
      <c r="E73" s="73">
        <v>50000</v>
      </c>
      <c r="F73" s="74"/>
      <c r="G73" s="75" t="s">
        <v>184</v>
      </c>
      <c r="H73" s="76"/>
      <c r="I73" s="69"/>
    </row>
    <row r="74" spans="1:9" ht="16.5">
      <c r="A74" s="71" t="s">
        <v>97</v>
      </c>
      <c r="B74" s="72" t="s">
        <v>17</v>
      </c>
      <c r="C74" s="72" t="s">
        <v>11</v>
      </c>
      <c r="D74" s="72" t="s">
        <v>185</v>
      </c>
      <c r="E74" s="73">
        <v>20000</v>
      </c>
      <c r="F74" s="74"/>
      <c r="G74" s="77"/>
      <c r="H74" s="78" t="s">
        <v>175</v>
      </c>
      <c r="I74" s="69"/>
    </row>
    <row r="75" spans="1:9" ht="14.25">
      <c r="A75" s="71" t="s">
        <v>97</v>
      </c>
      <c r="B75" s="72" t="s">
        <v>17</v>
      </c>
      <c r="C75" s="72" t="s">
        <v>11</v>
      </c>
      <c r="D75" s="72" t="s">
        <v>168</v>
      </c>
      <c r="E75" s="73">
        <v>70000</v>
      </c>
      <c r="F75" s="74"/>
      <c r="G75" s="75" t="s">
        <v>134</v>
      </c>
      <c r="H75" s="76"/>
      <c r="I75" s="69"/>
    </row>
    <row r="76" spans="1:9" ht="14.25">
      <c r="A76" s="71" t="s">
        <v>97</v>
      </c>
      <c r="B76" s="72" t="s">
        <v>17</v>
      </c>
      <c r="C76" s="72" t="s">
        <v>11</v>
      </c>
      <c r="D76" s="72" t="s">
        <v>186</v>
      </c>
      <c r="E76" s="73">
        <v>20000</v>
      </c>
      <c r="F76" s="74"/>
      <c r="G76" s="75" t="s">
        <v>187</v>
      </c>
      <c r="H76" s="76"/>
      <c r="I76" s="69"/>
    </row>
    <row r="77" spans="1:9" ht="14.25">
      <c r="A77" s="71" t="s">
        <v>97</v>
      </c>
      <c r="B77" s="72" t="s">
        <v>17</v>
      </c>
      <c r="C77" s="72" t="s">
        <v>11</v>
      </c>
      <c r="D77" s="72" t="s">
        <v>188</v>
      </c>
      <c r="E77" s="73">
        <v>20000</v>
      </c>
      <c r="F77" s="74"/>
      <c r="G77" s="75" t="s">
        <v>189</v>
      </c>
      <c r="H77" s="76"/>
      <c r="I77" s="69"/>
    </row>
    <row r="78" spans="1:9" ht="16.5">
      <c r="A78" s="71" t="s">
        <v>97</v>
      </c>
      <c r="B78" s="72" t="s">
        <v>17</v>
      </c>
      <c r="C78" s="72" t="s">
        <v>11</v>
      </c>
      <c r="D78" s="72" t="s">
        <v>152</v>
      </c>
      <c r="E78" s="73">
        <v>25000</v>
      </c>
      <c r="F78" s="74"/>
      <c r="G78" s="77"/>
      <c r="H78" s="78" t="s">
        <v>153</v>
      </c>
      <c r="I78" s="69"/>
    </row>
    <row r="79" spans="1:9" ht="14.25">
      <c r="A79" s="71" t="s">
        <v>97</v>
      </c>
      <c r="B79" s="72" t="s">
        <v>17</v>
      </c>
      <c r="C79" s="72" t="s">
        <v>11</v>
      </c>
      <c r="D79" s="72" t="s">
        <v>190</v>
      </c>
      <c r="E79" s="73">
        <v>25000</v>
      </c>
      <c r="F79" s="74"/>
      <c r="G79" s="75" t="s">
        <v>147</v>
      </c>
      <c r="H79" s="76"/>
      <c r="I79" s="69"/>
    </row>
    <row r="80" spans="1:9" ht="14.25">
      <c r="A80" s="71" t="s">
        <v>97</v>
      </c>
      <c r="B80" s="72" t="s">
        <v>191</v>
      </c>
      <c r="C80" s="72" t="s">
        <v>11</v>
      </c>
      <c r="D80" s="72" t="s">
        <v>192</v>
      </c>
      <c r="E80" s="73">
        <v>30000</v>
      </c>
      <c r="F80" s="74"/>
      <c r="G80" s="75" t="s">
        <v>193</v>
      </c>
      <c r="H80" s="76"/>
      <c r="I80" s="69"/>
    </row>
    <row r="81" spans="1:9" ht="14.25">
      <c r="A81" s="71" t="s">
        <v>97</v>
      </c>
      <c r="B81" s="72" t="s">
        <v>191</v>
      </c>
      <c r="C81" s="72" t="s">
        <v>11</v>
      </c>
      <c r="D81" s="72" t="s">
        <v>110</v>
      </c>
      <c r="E81" s="73"/>
      <c r="F81" s="74">
        <v>55000</v>
      </c>
      <c r="G81" s="77"/>
      <c r="H81" s="76"/>
      <c r="I81" s="69"/>
    </row>
    <row r="82" spans="1:9" ht="14.25">
      <c r="A82" s="71" t="s">
        <v>97</v>
      </c>
      <c r="B82" s="72" t="s">
        <v>191</v>
      </c>
      <c r="C82" s="72" t="s">
        <v>11</v>
      </c>
      <c r="D82" s="72" t="s">
        <v>194</v>
      </c>
      <c r="E82" s="73"/>
      <c r="F82" s="74">
        <v>68000</v>
      </c>
      <c r="G82" s="77"/>
      <c r="H82" s="76"/>
      <c r="I82" s="69"/>
    </row>
    <row r="83" spans="1:9" ht="14.25">
      <c r="A83" s="71" t="s">
        <v>97</v>
      </c>
      <c r="B83" s="72" t="s">
        <v>191</v>
      </c>
      <c r="C83" s="72" t="s">
        <v>11</v>
      </c>
      <c r="D83" s="72" t="s">
        <v>195</v>
      </c>
      <c r="E83" s="73"/>
      <c r="F83" s="74">
        <v>48000</v>
      </c>
      <c r="G83" s="77"/>
      <c r="H83" s="76"/>
      <c r="I83" s="69"/>
    </row>
    <row r="84" spans="1:9" ht="14.25">
      <c r="A84" s="71" t="s">
        <v>97</v>
      </c>
      <c r="B84" s="72" t="s">
        <v>191</v>
      </c>
      <c r="C84" s="72" t="s">
        <v>11</v>
      </c>
      <c r="D84" s="72" t="s">
        <v>196</v>
      </c>
      <c r="E84" s="73"/>
      <c r="F84" s="74">
        <v>50000</v>
      </c>
      <c r="G84" s="77"/>
      <c r="H84" s="76"/>
      <c r="I84" s="69"/>
    </row>
    <row r="85" spans="1:6" ht="13.5">
      <c r="A85" s="84" t="s">
        <v>27</v>
      </c>
      <c r="B85" s="85"/>
      <c r="C85" s="85"/>
      <c r="D85" s="85"/>
      <c r="E85" s="86">
        <f>SUM(E4:E84)</f>
        <v>2685000</v>
      </c>
      <c r="F85" s="86">
        <f>SUM(F4:F84)</f>
        <v>774000</v>
      </c>
    </row>
    <row r="87" spans="5:6" ht="13.5">
      <c r="E87" s="11" t="s">
        <v>11</v>
      </c>
      <c r="F87" s="12">
        <f>SUM(E5:F79)</f>
        <v>3188000</v>
      </c>
    </row>
    <row r="88" spans="5:6" ht="13.5">
      <c r="E88" s="11" t="s">
        <v>28</v>
      </c>
      <c r="F88" s="12">
        <f>SUM(E80:F83)</f>
        <v>201000</v>
      </c>
    </row>
    <row r="89" spans="5:6" ht="13.5">
      <c r="E89" s="11" t="s">
        <v>29</v>
      </c>
      <c r="F89" s="12">
        <f>SUM(E84:F84,E4:F4)</f>
        <v>70000</v>
      </c>
    </row>
    <row r="90" spans="5:6" ht="13.5">
      <c r="E90" s="11" t="s">
        <v>30</v>
      </c>
      <c r="F90" s="12"/>
    </row>
    <row r="91" spans="5:6" ht="13.5">
      <c r="E91" s="11" t="s">
        <v>31</v>
      </c>
      <c r="F91" s="12"/>
    </row>
    <row r="92" spans="5:6" ht="13.5">
      <c r="E92" s="11" t="s">
        <v>33</v>
      </c>
      <c r="F92" s="12">
        <f>SUM(F87:F91)</f>
        <v>3459000</v>
      </c>
    </row>
    <row r="94" ht="16.5">
      <c r="H94" s="87"/>
    </row>
  </sheetData>
  <sheetProtection/>
  <mergeCells count="1">
    <mergeCell ref="A1:F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MY-PC</dc:creator>
  <cp:keywords/>
  <dc:description/>
  <cp:lastModifiedBy>기본</cp:lastModifiedBy>
  <cp:lastPrinted>2012-08-08T10:18:06Z</cp:lastPrinted>
  <dcterms:created xsi:type="dcterms:W3CDTF">2012-08-08T02:05:00Z</dcterms:created>
  <dcterms:modified xsi:type="dcterms:W3CDTF">2012-08-18T05:37:44Z</dcterms:modified>
  <cp:category/>
  <cp:version/>
  <cp:contentType/>
  <cp:contentStatus/>
</cp:coreProperties>
</file>